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dko\Downloads\"/>
    </mc:Choice>
  </mc:AlternateContent>
  <xr:revisionPtr revIDLastSave="0" documentId="8_{25700AAE-2D4B-444B-9B2C-1C0F888F3B91}" xr6:coauthVersionLast="47" xr6:coauthVersionMax="47" xr10:uidLastSave="{00000000-0000-0000-0000-000000000000}"/>
  <bookViews>
    <workbookView xWindow="2660" yWindow="720" windowWidth="19380" windowHeight="20880" activeTab="2" xr2:uid="{00000000-000D-0000-FFFF-FFFF00000000}"/>
  </bookViews>
  <sheets>
    <sheet name="Př vč financ" sheetId="3" r:id="rId1"/>
    <sheet name="BV 122023 " sheetId="2" r:id="rId2"/>
    <sheet name="List1" sheetId="9" r:id="rId3"/>
    <sheet name="KV 122023" sheetId="1" r:id="rId4"/>
    <sheet name="Výdaje za oddíly" sheetId="5" r:id="rId5"/>
    <sheet name="BV za oddíly" sheetId="7" r:id="rId6"/>
    <sheet name="KV za oddíly" sheetId="8" r:id="rId7"/>
    <sheet name="energie" sheetId="6" r:id="rId8"/>
    <sheet name="Stav Bú,TV a úvěrů" sheetId="4" r:id="rId9"/>
  </sheets>
  <definedNames>
    <definedName name="_xlnm.Print_Titles" localSheetId="1">'BV 122023 '!$5:$6</definedName>
    <definedName name="_xlnm.Print_Titles" localSheetId="5">'BV za oddíly'!$5:$6</definedName>
    <definedName name="_xlnm.Print_Titles" localSheetId="3">'KV 122023'!$5:$6</definedName>
    <definedName name="_xlnm.Print_Titles" localSheetId="0">'Př vč financ'!$5:$6</definedName>
    <definedName name="_xlnm.Print_Area" localSheetId="0">'Př vč financ'!$A$1:$N$163</definedName>
    <definedName name="_xlnm.Print_Area" localSheetId="8">'Stav Bú,TV a úvěrů'!$A$1:$I$46</definedName>
    <definedName name="_xlnm.Print_Area" localSheetId="4">'Výdaje za oddíly'!$A$1:$I$90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G15" i="6"/>
  <c r="F15" i="6"/>
  <c r="E15" i="6"/>
  <c r="D15" i="6"/>
  <c r="I158" i="3"/>
  <c r="G39" i="4"/>
  <c r="F39" i="4"/>
  <c r="E39" i="4"/>
  <c r="F34" i="4"/>
  <c r="D34" i="4"/>
  <c r="G31" i="4"/>
  <c r="G34" i="4" s="1"/>
  <c r="E31" i="4"/>
  <c r="E34" i="4" s="1"/>
  <c r="G27" i="4"/>
  <c r="F27" i="4"/>
  <c r="E27" i="4"/>
  <c r="D27" i="4"/>
  <c r="K27" i="4" s="1"/>
  <c r="D20" i="4"/>
  <c r="G17" i="4"/>
  <c r="G20" i="4" s="1"/>
  <c r="F17" i="4"/>
  <c r="F20" i="4" s="1"/>
  <c r="F28" i="4" s="1"/>
  <c r="E17" i="4"/>
  <c r="E20" i="4" s="1"/>
  <c r="D17" i="4"/>
  <c r="K17" i="4" s="1"/>
  <c r="D28" i="4" l="1"/>
  <c r="K29" i="4"/>
  <c r="E28" i="4"/>
  <c r="G28" i="4"/>
  <c r="L20" i="4"/>
  <c r="L21" i="4"/>
  <c r="L22" i="4" l="1"/>
  <c r="K255" i="2"/>
  <c r="M255" i="2" s="1"/>
  <c r="K271" i="2"/>
  <c r="L271" i="2" s="1"/>
  <c r="K306" i="2"/>
  <c r="M306" i="2" s="1"/>
  <c r="I148" i="3"/>
  <c r="L255" i="2" l="1"/>
  <c r="M271" i="2"/>
  <c r="L306" i="2"/>
  <c r="I154" i="3"/>
  <c r="J148" i="3" l="1"/>
  <c r="K148" i="3"/>
  <c r="L148" i="3"/>
  <c r="J29" i="3"/>
  <c r="N29" i="3"/>
  <c r="K29" i="3" l="1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I160" i="3"/>
  <c r="K160" i="3" l="1"/>
  <c r="L29" i="3"/>
  <c r="J160" i="3"/>
  <c r="L160" i="3"/>
  <c r="M29" i="3" l="1"/>
  <c r="J154" i="3" l="1"/>
  <c r="K154" i="3"/>
  <c r="L154" i="3"/>
  <c r="I29" i="3"/>
  <c r="I159" i="3" l="1"/>
  <c r="I161" i="3"/>
  <c r="M160" i="3" l="1"/>
  <c r="J158" i="3"/>
  <c r="K158" i="3"/>
  <c r="K159" i="3" s="1"/>
  <c r="L158" i="3"/>
  <c r="J161" i="3" l="1"/>
  <c r="J162" i="3" s="1"/>
  <c r="J163" i="3" s="1"/>
  <c r="K161" i="3"/>
  <c r="L161" i="3"/>
  <c r="L162" i="3" s="1"/>
  <c r="I162" i="3"/>
  <c r="I163" i="3" s="1"/>
  <c r="M158" i="3"/>
  <c r="K162" i="3" l="1"/>
  <c r="K163" i="3" s="1"/>
  <c r="M161" i="3"/>
  <c r="L159" i="3"/>
  <c r="M154" i="3"/>
  <c r="J159" i="3"/>
  <c r="M159" i="3" l="1"/>
</calcChain>
</file>

<file path=xl/sharedStrings.xml><?xml version="1.0" encoding="utf-8"?>
<sst xmlns="http://schemas.openxmlformats.org/spreadsheetml/2006/main" count="7462" uniqueCount="1696">
  <si>
    <t>00248266 Město Humpolec</t>
  </si>
  <si>
    <t>Horní náměstí 300 Humpolec</t>
  </si>
  <si>
    <t>ODPA(2)</t>
  </si>
  <si>
    <t>Popis</t>
  </si>
  <si>
    <t>ODPA(4)</t>
  </si>
  <si>
    <t>POL(4)</t>
  </si>
  <si>
    <t>ORG</t>
  </si>
  <si>
    <t>Schválený rozp.</t>
  </si>
  <si>
    <t>Upravený rozp.</t>
  </si>
  <si>
    <t>Plnění v Kč k UR</t>
  </si>
  <si>
    <t>Plnění v % k UR</t>
  </si>
  <si>
    <t>10</t>
  </si>
  <si>
    <t>Zemědělství, lesní hospodářství a rybářství</t>
  </si>
  <si>
    <t>1014</t>
  </si>
  <si>
    <t>Ozdravování hospodářských zvířat, polních a speciálních plodin a zvláštní veterinární péče</t>
  </si>
  <si>
    <t>5169</t>
  </si>
  <si>
    <t>Nákup ostatních služeb</t>
  </si>
  <si>
    <t>0101400001</t>
  </si>
  <si>
    <t>Péče o opuštěná zvířata</t>
  </si>
  <si>
    <t>0101400002</t>
  </si>
  <si>
    <t>Deratizace</t>
  </si>
  <si>
    <t>1036</t>
  </si>
  <si>
    <t>Správa v lesním hospodářství</t>
  </si>
  <si>
    <t>1039</t>
  </si>
  <si>
    <t>Ostatní záležitosti lesního hospodářství</t>
  </si>
  <si>
    <t>0103900001</t>
  </si>
  <si>
    <t>Lesní hosp.-odborný lesní hospodář</t>
  </si>
  <si>
    <t>0103900004</t>
  </si>
  <si>
    <t>Ostatní lesnické práce</t>
  </si>
  <si>
    <t>5171</t>
  </si>
  <si>
    <t>Opravy a udržování</t>
  </si>
  <si>
    <t>0103900005</t>
  </si>
  <si>
    <t>Opravy lesních cest</t>
  </si>
  <si>
    <t>5179</t>
  </si>
  <si>
    <t>Ostatní nákupy jinde nezařazené</t>
  </si>
  <si>
    <t>0103900006</t>
  </si>
  <si>
    <t>Sdružení vlastníků obecních a soukromých lesů ČR-členský příspěvek</t>
  </si>
  <si>
    <t>ODPA(2) 10 Zemědělství, lesní hospodářství a rybářství</t>
  </si>
  <si>
    <t>21</t>
  </si>
  <si>
    <t>Průmysl, stavebnictví, obchod a služby</t>
  </si>
  <si>
    <t>2141</t>
  </si>
  <si>
    <t>Vnitřní obchod</t>
  </si>
  <si>
    <t>5137</t>
  </si>
  <si>
    <t>Drobný dlouhodobý hmotný majetek</t>
  </si>
  <si>
    <t>0214100003</t>
  </si>
  <si>
    <t>5139</t>
  </si>
  <si>
    <t>0214100001</t>
  </si>
  <si>
    <t>0214100002</t>
  </si>
  <si>
    <t>ODPA(2) 21 Průmysl, stavebnictví, obchod a služby</t>
  </si>
  <si>
    <t>22</t>
  </si>
  <si>
    <t>Doprava</t>
  </si>
  <si>
    <t>2212</t>
  </si>
  <si>
    <t>Silnice</t>
  </si>
  <si>
    <t>5166</t>
  </si>
  <si>
    <t>Konzultační, poradenské a právní služby</t>
  </si>
  <si>
    <t>0221200001</t>
  </si>
  <si>
    <t>Studie komunikací</t>
  </si>
  <si>
    <t>0221200002</t>
  </si>
  <si>
    <t>Čištění komunikací</t>
  </si>
  <si>
    <t>0221200003</t>
  </si>
  <si>
    <t>Čištění MK- vybrané akce</t>
  </si>
  <si>
    <t>0221200004</t>
  </si>
  <si>
    <t>Čištění MK- psí exkrementy</t>
  </si>
  <si>
    <t>0221200005</t>
  </si>
  <si>
    <t>Zimní údržba komunikací</t>
  </si>
  <si>
    <t>0221200006</t>
  </si>
  <si>
    <t>Dopravní značení-zrcadla</t>
  </si>
  <si>
    <t>0221200008</t>
  </si>
  <si>
    <t>Údržba kanalizačních vpustí</t>
  </si>
  <si>
    <t>0221200009</t>
  </si>
  <si>
    <t>Opravy MK město</t>
  </si>
  <si>
    <t>0221200010</t>
  </si>
  <si>
    <t>Opravy MK-místní části</t>
  </si>
  <si>
    <t>0221200021</t>
  </si>
  <si>
    <t>Dopravní značení - město</t>
  </si>
  <si>
    <t>0221200022</t>
  </si>
  <si>
    <t>Údržba přechodů</t>
  </si>
  <si>
    <t>0221200062</t>
  </si>
  <si>
    <t>Dopravní značení MČ</t>
  </si>
  <si>
    <t>0221200072</t>
  </si>
  <si>
    <t>0221200140</t>
  </si>
  <si>
    <t>Označení ulic-nové cedule</t>
  </si>
  <si>
    <t>0221200149</t>
  </si>
  <si>
    <t>Radary měření rychlosti-opravy</t>
  </si>
  <si>
    <t>2219</t>
  </si>
  <si>
    <t>Ostatní záležitosti pozemních komunikací</t>
  </si>
  <si>
    <t>0221900001</t>
  </si>
  <si>
    <t>Studie a projekty chodníků</t>
  </si>
  <si>
    <t>0221900007</t>
  </si>
  <si>
    <t>Zimní údržba chodníků</t>
  </si>
  <si>
    <t>0221900074</t>
  </si>
  <si>
    <t>0221900002</t>
  </si>
  <si>
    <t>Opravy chodníků</t>
  </si>
  <si>
    <t>2221</t>
  </si>
  <si>
    <t>Provoz veřejné silniční dopravy</t>
  </si>
  <si>
    <t>0222100001</t>
  </si>
  <si>
    <t>Opravy autobusových čekáren</t>
  </si>
  <si>
    <t>2229</t>
  </si>
  <si>
    <t>Ostatní záležitosti v silniční dopravě</t>
  </si>
  <si>
    <t>0222900001</t>
  </si>
  <si>
    <t>Likvidace autovraků</t>
  </si>
  <si>
    <t>2292</t>
  </si>
  <si>
    <t>Dopravní obslužnost veřejnými službami-linková</t>
  </si>
  <si>
    <t>5213</t>
  </si>
  <si>
    <t>0229200002</t>
  </si>
  <si>
    <t>Dopravní obslužnost</t>
  </si>
  <si>
    <t>ODPA(2) 22 Doprava</t>
  </si>
  <si>
    <t>23</t>
  </si>
  <si>
    <t>Vodní hospodářství</t>
  </si>
  <si>
    <t>2310</t>
  </si>
  <si>
    <t>Pitná voda</t>
  </si>
  <si>
    <t>5151</t>
  </si>
  <si>
    <t>0231000001</t>
  </si>
  <si>
    <t>Voda - nákup pitné vody</t>
  </si>
  <si>
    <t>0231000002</t>
  </si>
  <si>
    <t>Voda - nové studie</t>
  </si>
  <si>
    <t>0231000010</t>
  </si>
  <si>
    <t>Vodovod - provozovatelská smlouva</t>
  </si>
  <si>
    <t>0231000011</t>
  </si>
  <si>
    <t>Vodovod - běžné opravy</t>
  </si>
  <si>
    <t>2321</t>
  </si>
  <si>
    <t>Odvádění a čištění odpadních vod a nakládání s kaly</t>
  </si>
  <si>
    <t>0232100001</t>
  </si>
  <si>
    <t>0232100042</t>
  </si>
  <si>
    <t>0232100004</t>
  </si>
  <si>
    <t>Provoz ČOV v LTRN</t>
  </si>
  <si>
    <t>0232100007</t>
  </si>
  <si>
    <t>Kanalizace - provozovatelská smlouva</t>
  </si>
  <si>
    <t>0232100008</t>
  </si>
  <si>
    <t>Kanalizace - běžné opravy</t>
  </si>
  <si>
    <t>2341</t>
  </si>
  <si>
    <t>Vodní díla v zemědělské krajině</t>
  </si>
  <si>
    <t>0234100001</t>
  </si>
  <si>
    <t>Oprava návesních rybníků Petrovice</t>
  </si>
  <si>
    <t>ODPA(2) 23 Vodní hospodářství</t>
  </si>
  <si>
    <t>31</t>
  </si>
  <si>
    <t>Vzdělávání a školské služby</t>
  </si>
  <si>
    <t>3111</t>
  </si>
  <si>
    <t>Mateřské školy</t>
  </si>
  <si>
    <t>0311100005</t>
  </si>
  <si>
    <t>Vnitřní vybavení MŠ Podhrad</t>
  </si>
  <si>
    <t>5331</t>
  </si>
  <si>
    <t>Neinvestiční příspěvky zřízeným příspěvkovým organizacím</t>
  </si>
  <si>
    <t>0000000301</t>
  </si>
  <si>
    <t>Mateřská škola</t>
  </si>
  <si>
    <t>0311100301</t>
  </si>
  <si>
    <t>MŠ spec.pedagog</t>
  </si>
  <si>
    <t>3113</t>
  </si>
  <si>
    <t>Základní školy</t>
  </si>
  <si>
    <t>0311300004</t>
  </si>
  <si>
    <t>0000000321</t>
  </si>
  <si>
    <t>ZŠ Hálkova</t>
  </si>
  <si>
    <t>0000000322</t>
  </si>
  <si>
    <t>ZŠ Hradská</t>
  </si>
  <si>
    <t>0311300001</t>
  </si>
  <si>
    <t>ZŠ spec.pedag, šk.psycholog</t>
  </si>
  <si>
    <t>0999000321</t>
  </si>
  <si>
    <t>Neinv.příspěvek-ZŠ Hálkova-participativní rozpočet</t>
  </si>
  <si>
    <t>0999000322</t>
  </si>
  <si>
    <t>Neinv.příspěvek-ZŠ Hradská-participativní rozpočet</t>
  </si>
  <si>
    <t>5901</t>
  </si>
  <si>
    <t>Nespecifikované rezervy</t>
  </si>
  <si>
    <t>3119</t>
  </si>
  <si>
    <t>Ostatní záležitosti základního vzdělávání</t>
  </si>
  <si>
    <t>0311900001</t>
  </si>
  <si>
    <t>Projekt Post Bellum</t>
  </si>
  <si>
    <t>3121</t>
  </si>
  <si>
    <t>Gymnázia</t>
  </si>
  <si>
    <t>5339</t>
  </si>
  <si>
    <t>Neinvestiční transfery cizím příspěvkovým organizacím</t>
  </si>
  <si>
    <t>0999312101</t>
  </si>
  <si>
    <t>Dar particip.rozpočet-Gymnázium Dr.A.Hrdličky</t>
  </si>
  <si>
    <t>ODPA(2) 31 Vzdělávání a školské služby</t>
  </si>
  <si>
    <t>32</t>
  </si>
  <si>
    <t>3231</t>
  </si>
  <si>
    <t>Základní umělecké školy</t>
  </si>
  <si>
    <t>0000000324</t>
  </si>
  <si>
    <t>ZUŠ</t>
  </si>
  <si>
    <t>3233</t>
  </si>
  <si>
    <t>Střediska volného času</t>
  </si>
  <si>
    <t>0000000325</t>
  </si>
  <si>
    <t>SVČ</t>
  </si>
  <si>
    <t>0323300001</t>
  </si>
  <si>
    <t>SVČ-neinv.průtok.dotace Míčkování anebo zatočíme s rýmou a kašlem</t>
  </si>
  <si>
    <t>3299</t>
  </si>
  <si>
    <t>Ostatní záležitosti vzdělávání</t>
  </si>
  <si>
    <t>5222</t>
  </si>
  <si>
    <t>Neinvestiční transfery spolkům</t>
  </si>
  <si>
    <t>0329900001</t>
  </si>
  <si>
    <t>Dotace B2-Vzdělávání pro budoucnost,z.s. (činnost)</t>
  </si>
  <si>
    <t>ODPA(2) 32 Vzdělávání a školské služby</t>
  </si>
  <si>
    <t>33</t>
  </si>
  <si>
    <t>Kultura, církve a sdělovací prostředky</t>
  </si>
  <si>
    <t>3313</t>
  </si>
  <si>
    <t>Filmová tvorba, distribuce, kina a shromažďování audiovizuál. archiválií</t>
  </si>
  <si>
    <t>5221</t>
  </si>
  <si>
    <t>Neinvestiční transfery fundacím, ústavům a obecně prospěšným společnostem</t>
  </si>
  <si>
    <t>0331300001</t>
  </si>
  <si>
    <t>Dotace-Castrum (film.a folk.festival)</t>
  </si>
  <si>
    <t>5492</t>
  </si>
  <si>
    <t>3319</t>
  </si>
  <si>
    <t>Ostatní záležitosti kultury</t>
  </si>
  <si>
    <t>0331900020</t>
  </si>
  <si>
    <t>Spolk.dům.čp.59</t>
  </si>
  <si>
    <t>5153</t>
  </si>
  <si>
    <t>Plyn</t>
  </si>
  <si>
    <t>5154</t>
  </si>
  <si>
    <t>Elektrická energie</t>
  </si>
  <si>
    <t>0331900012</t>
  </si>
  <si>
    <t>Varhanní koncerty Concentus Moraviae-festival Varhanní Vysočina</t>
  </si>
  <si>
    <t>0331900016</t>
  </si>
  <si>
    <t>Administrace dotace PKC-Centrum Mikádo</t>
  </si>
  <si>
    <t>0331900021</t>
  </si>
  <si>
    <t>TS-odměna správa-Spolk.dům.čp.59</t>
  </si>
  <si>
    <t>0000000376</t>
  </si>
  <si>
    <t>MěKIS</t>
  </si>
  <si>
    <t>0312200001</t>
  </si>
  <si>
    <t>5493</t>
  </si>
  <si>
    <t>Účelové neinvestiční transfery fyzickým osobám</t>
  </si>
  <si>
    <t>0331900001</t>
  </si>
  <si>
    <t>0000000020</t>
  </si>
  <si>
    <t>3322</t>
  </si>
  <si>
    <t>Zachování a obnova kulturních památek</t>
  </si>
  <si>
    <t>0332200002</t>
  </si>
  <si>
    <t>Hrad Orlík-provozní výdaje</t>
  </si>
  <si>
    <t>0332200010</t>
  </si>
  <si>
    <t>Budova čp. 338 Zichpil</t>
  </si>
  <si>
    <t>0332200001</t>
  </si>
  <si>
    <t>Státní památková péče -posudky</t>
  </si>
  <si>
    <t>0332200003</t>
  </si>
  <si>
    <t>Budova čp. 253 Dol. náměstí -údržba, revize, opravy</t>
  </si>
  <si>
    <t>0332200006</t>
  </si>
  <si>
    <t>St.pam.péče - opr.neudržitelných památek</t>
  </si>
  <si>
    <t>0332200009</t>
  </si>
  <si>
    <t>Budova čp. 250 Dolní náměstí</t>
  </si>
  <si>
    <t>3326</t>
  </si>
  <si>
    <t>Pořízení, zachování a obnova hodnot místního kulturního, národního a historického povědomí</t>
  </si>
  <si>
    <t>0332600004</t>
  </si>
  <si>
    <t>Toleranční kostel</t>
  </si>
  <si>
    <t>0332600001</t>
  </si>
  <si>
    <t>Kapličky - revize</t>
  </si>
  <si>
    <t>0332600002</t>
  </si>
  <si>
    <t>Boží muka, křížky - opravy</t>
  </si>
  <si>
    <t>0332600003</t>
  </si>
  <si>
    <t>Kapličky - opravy</t>
  </si>
  <si>
    <t>0332600005</t>
  </si>
  <si>
    <t>Zvonička Hněvkovice-oprava</t>
  </si>
  <si>
    <t>0332600022</t>
  </si>
  <si>
    <t>rezerva-Dotace na opravu fasád hist.objektů</t>
  </si>
  <si>
    <t>3330</t>
  </si>
  <si>
    <t>Činnosti registrovaných církví a náboženských společností</t>
  </si>
  <si>
    <t>5223</t>
  </si>
  <si>
    <t>Neinvestiční transfery církvím a náboženským společnostem</t>
  </si>
  <si>
    <t>0333000003</t>
  </si>
  <si>
    <t>Dotace-Čes.církev evangel. (oprava v areálu evang.kostela)</t>
  </si>
  <si>
    <t>0333000004</t>
  </si>
  <si>
    <t>Dotace-Římskokat. církev (výchova mládeže)</t>
  </si>
  <si>
    <t>3392</t>
  </si>
  <si>
    <t>Zájmová činnost v kultuře</t>
  </si>
  <si>
    <t>0339200001</t>
  </si>
  <si>
    <t>Dotace-Divadlo za Komínem-představení pro děti</t>
  </si>
  <si>
    <t>3399</t>
  </si>
  <si>
    <t>Ostatní záležitosti kultury, církví a sdělovacích prostředků</t>
  </si>
  <si>
    <t>0339900001</t>
  </si>
  <si>
    <t>KPOZ-materiál</t>
  </si>
  <si>
    <t>0339900002</t>
  </si>
  <si>
    <t>KPOZ-služby</t>
  </si>
  <si>
    <t>5194</t>
  </si>
  <si>
    <t>Výdaje na věcné dary</t>
  </si>
  <si>
    <t>0339900003</t>
  </si>
  <si>
    <t>KPOZ-věcné dary</t>
  </si>
  <si>
    <t>5212</t>
  </si>
  <si>
    <t>0339900010</t>
  </si>
  <si>
    <t>0339900011</t>
  </si>
  <si>
    <t>ODPA(2) 33 Kultura, církve a sdělovací prostředky</t>
  </si>
  <si>
    <t>34</t>
  </si>
  <si>
    <t>Sport a zájmová činnost</t>
  </si>
  <si>
    <t>3412</t>
  </si>
  <si>
    <t>Sportovní zařízení ve vlastnictví obce</t>
  </si>
  <si>
    <t>0341200109</t>
  </si>
  <si>
    <t>Zdrav.vybav.1.pomoc-ZS a Žabák</t>
  </si>
  <si>
    <t>0341200118</t>
  </si>
  <si>
    <t>Městská hřiště</t>
  </si>
  <si>
    <t>0341200029</t>
  </si>
  <si>
    <t>0341200088</t>
  </si>
  <si>
    <t>Revize motorů atrakcí</t>
  </si>
  <si>
    <t>0341200089</t>
  </si>
  <si>
    <t>Zimní stadion-administrace</t>
  </si>
  <si>
    <t>0341200119</t>
  </si>
  <si>
    <t>TS-sportoviště-provoz-příkazní smlouva</t>
  </si>
  <si>
    <t>0341200001</t>
  </si>
  <si>
    <t>Údržba městských hřišť</t>
  </si>
  <si>
    <t>0341200002</t>
  </si>
  <si>
    <t>Údržba hřišť v místních částech</t>
  </si>
  <si>
    <t>0341200003</t>
  </si>
  <si>
    <t>Sportovní areál Okružní - opravy</t>
  </si>
  <si>
    <t>0341200050</t>
  </si>
  <si>
    <t>Fotbalové hřiště - údržba přírodní trávy</t>
  </si>
  <si>
    <t>0341200063</t>
  </si>
  <si>
    <t>Tenisová hala Hálkova - údržba</t>
  </si>
  <si>
    <t>0341200067</t>
  </si>
  <si>
    <t>Tenisová hala Hradská - údržba</t>
  </si>
  <si>
    <t>0341200117</t>
  </si>
  <si>
    <t>5192</t>
  </si>
  <si>
    <t>Poskytnuté náhrady</t>
  </si>
  <si>
    <t>5363</t>
  </si>
  <si>
    <t>Úhrady sankcí jiným rozpočtům</t>
  </si>
  <si>
    <t>3419</t>
  </si>
  <si>
    <t>Ostatní sportovní činnost</t>
  </si>
  <si>
    <t>0341900026</t>
  </si>
  <si>
    <t>Sportovní akce města a jejich podpora (např. Kemp vítězů)</t>
  </si>
  <si>
    <t>5175</t>
  </si>
  <si>
    <t>Pohoštění</t>
  </si>
  <si>
    <t>0341900008</t>
  </si>
  <si>
    <t>Dotace-Soutěže podkovy (Zlatá podkova)</t>
  </si>
  <si>
    <t>0341900002</t>
  </si>
  <si>
    <t>Dotace-TJ Jiskra (činnost)</t>
  </si>
  <si>
    <t>0341900003</t>
  </si>
  <si>
    <t>Dotace-TJ Jiskra (trenéři mládeže)</t>
  </si>
  <si>
    <t>0341900004</t>
  </si>
  <si>
    <t>Dotace-LTC (činnost,nájemné)</t>
  </si>
  <si>
    <t>0341900005</t>
  </si>
  <si>
    <t>Dotace-LTC (trenéři mládeže)</t>
  </si>
  <si>
    <t>0341900013</t>
  </si>
  <si>
    <t>Dotace-Spolek přátel Krasoňova (pořádání akcí)</t>
  </si>
  <si>
    <t>0341900014</t>
  </si>
  <si>
    <t>Dotace-TJ Krasoňov (sportovní a kulturní akce)</t>
  </si>
  <si>
    <t>0341900016</t>
  </si>
  <si>
    <t>Dotace-C1- Vysočina Petrovice z.s.(sportovní a kulturní akce)</t>
  </si>
  <si>
    <t>0341900017</t>
  </si>
  <si>
    <t>Dotace-TJ Plačkov  (provozní náklady, provoz hřiště)</t>
  </si>
  <si>
    <t>0341900018</t>
  </si>
  <si>
    <t>Dotace-Automotoklub (závody)</t>
  </si>
  <si>
    <t>0341900019</t>
  </si>
  <si>
    <t>Dotace-Jezdecký klub(závody)</t>
  </si>
  <si>
    <t>0341900021</t>
  </si>
  <si>
    <t>Dotace-Jezdecký klub(trenéři)</t>
  </si>
  <si>
    <t>0551200004</t>
  </si>
  <si>
    <t>Dotace-SDH Hněvkovice (trenéři mládeže)</t>
  </si>
  <si>
    <t>3421</t>
  </si>
  <si>
    <t>Využití volného času dětí a mládeže</t>
  </si>
  <si>
    <t>0342100002</t>
  </si>
  <si>
    <t>Dopravní hřiště</t>
  </si>
  <si>
    <t>0342100001</t>
  </si>
  <si>
    <t>Dopravní hřiště - opravy kol</t>
  </si>
  <si>
    <t>0342100003</t>
  </si>
  <si>
    <t>0342100004</t>
  </si>
  <si>
    <t>0342100005</t>
  </si>
  <si>
    <t>Dotace-C1-KČT Šlápoty Hněvkovice (činnost)</t>
  </si>
  <si>
    <t>0342100007</t>
  </si>
  <si>
    <t>3429</t>
  </si>
  <si>
    <t>Ostatní zájmová činnost a rekreace</t>
  </si>
  <si>
    <t>0234900001</t>
  </si>
  <si>
    <t>Dotace-Český ryb.svaz (trenéři mládeže)</t>
  </si>
  <si>
    <t>0234900002</t>
  </si>
  <si>
    <t>Dotace-Český ryb.svaz (činnost)</t>
  </si>
  <si>
    <t>0342900002</t>
  </si>
  <si>
    <t>Dotace-Klub Veteráni(přehlídka historických vozidel)</t>
  </si>
  <si>
    <t>0342900003</t>
  </si>
  <si>
    <t>0342900004</t>
  </si>
  <si>
    <t>Dotace-Klub českých turistů (činnost)</t>
  </si>
  <si>
    <t>0342900005</t>
  </si>
  <si>
    <t>0342900006</t>
  </si>
  <si>
    <t>Dotace-Svaz chovatelů (výstava drobného zvířectva)</t>
  </si>
  <si>
    <t>0342900008</t>
  </si>
  <si>
    <t>0342900010</t>
  </si>
  <si>
    <t>0342900014</t>
  </si>
  <si>
    <t>0331900003</t>
  </si>
  <si>
    <t>Dotace-Krejčí (celoroční akce v Plačkově)</t>
  </si>
  <si>
    <t>0331900005</t>
  </si>
  <si>
    <t>Dotace-Vyvadilová (celoroční akce Rozkoš)</t>
  </si>
  <si>
    <t>0342900001</t>
  </si>
  <si>
    <t>0342900012</t>
  </si>
  <si>
    <t>0342900013</t>
  </si>
  <si>
    <t>Dotace-Prokůpek Vít (zavody horských kol)</t>
  </si>
  <si>
    <t>0342900015</t>
  </si>
  <si>
    <t>Dotace-Macháček Jan (cyklistický závod)</t>
  </si>
  <si>
    <t>0342900016</t>
  </si>
  <si>
    <t>0342900020</t>
  </si>
  <si>
    <t>0000000030</t>
  </si>
  <si>
    <t>ODPA(2) 34 Sport a zájmová činnost</t>
  </si>
  <si>
    <t>36</t>
  </si>
  <si>
    <t>Bydlení, komunální služby a územní rozvoj</t>
  </si>
  <si>
    <t>3612</t>
  </si>
  <si>
    <t>Bytové hospodářství</t>
  </si>
  <si>
    <t>0000000730</t>
  </si>
  <si>
    <t>BHS-Školní 730</t>
  </si>
  <si>
    <t>0000000073</t>
  </si>
  <si>
    <t>0000000404</t>
  </si>
  <si>
    <t>0000001313</t>
  </si>
  <si>
    <t>BHS-Na Rybníčku 1313</t>
  </si>
  <si>
    <t>0000001326</t>
  </si>
  <si>
    <t>BHS-Na Rybníčku 1326</t>
  </si>
  <si>
    <t>0000001353</t>
  </si>
  <si>
    <t>BHS-Komenského 1353</t>
  </si>
  <si>
    <t>5152</t>
  </si>
  <si>
    <t>Teplo</t>
  </si>
  <si>
    <t>5157</t>
  </si>
  <si>
    <t>Teplá voda</t>
  </si>
  <si>
    <t>5161</t>
  </si>
  <si>
    <t>Poštovní služby</t>
  </si>
  <si>
    <t>5162</t>
  </si>
  <si>
    <t>Služby elektronických komunikací</t>
  </si>
  <si>
    <t>0000000019</t>
  </si>
  <si>
    <t>0000000074</t>
  </si>
  <si>
    <t>BHS-Masarykova 74</t>
  </si>
  <si>
    <t>0000000245</t>
  </si>
  <si>
    <t>BHS-Jana Zábrany 245</t>
  </si>
  <si>
    <t>0000000601</t>
  </si>
  <si>
    <t>BHS-Hálkova 601</t>
  </si>
  <si>
    <t>0000000926</t>
  </si>
  <si>
    <t>0000000927</t>
  </si>
  <si>
    <t>BHS-Hálkova 927</t>
  </si>
  <si>
    <t>0000001027</t>
  </si>
  <si>
    <t>0000001028</t>
  </si>
  <si>
    <t>BHS-Máchova 1028</t>
  </si>
  <si>
    <t>0000001039</t>
  </si>
  <si>
    <t>BHS-Hálkova 1039</t>
  </si>
  <si>
    <t>0000001607</t>
  </si>
  <si>
    <t>BHS-Máchova 1607</t>
  </si>
  <si>
    <t>0000001608</t>
  </si>
  <si>
    <t>BHS-Jihlavská 1608</t>
  </si>
  <si>
    <t>0361200009</t>
  </si>
  <si>
    <t>0361200010</t>
  </si>
  <si>
    <t>5182</t>
  </si>
  <si>
    <t>Převody vlastní pokladně</t>
  </si>
  <si>
    <t>5909</t>
  </si>
  <si>
    <t>Ostatní neinvestiční výdaje jinde nezařazené</t>
  </si>
  <si>
    <t>0361200012</t>
  </si>
  <si>
    <t>3613</t>
  </si>
  <si>
    <t>Nebytové hospodářství</t>
  </si>
  <si>
    <t>0361300001</t>
  </si>
  <si>
    <t>0361304424</t>
  </si>
  <si>
    <t>0361300003</t>
  </si>
  <si>
    <t>Nebyt.ostatní - voda,teplo,plyn,el.energie</t>
  </si>
  <si>
    <t>0361300005</t>
  </si>
  <si>
    <t>0361300007</t>
  </si>
  <si>
    <t>Nebytové-TS odměna za správu</t>
  </si>
  <si>
    <t>0361300084</t>
  </si>
  <si>
    <t>0361300117</t>
  </si>
  <si>
    <t>0361300137</t>
  </si>
  <si>
    <t>0361300033</t>
  </si>
  <si>
    <t>0361300040</t>
  </si>
  <si>
    <t>0361300041</t>
  </si>
  <si>
    <t>0361300055</t>
  </si>
  <si>
    <t>Nebyt.-Čp.389 DZS - drobná údržba</t>
  </si>
  <si>
    <t>0361300078</t>
  </si>
  <si>
    <t>0361300081</t>
  </si>
  <si>
    <t>0361300087</t>
  </si>
  <si>
    <t>0361300088</t>
  </si>
  <si>
    <t>0361300093</t>
  </si>
  <si>
    <t>0361300113</t>
  </si>
  <si>
    <t>0361300116</t>
  </si>
  <si>
    <t>0361300119</t>
  </si>
  <si>
    <t>0361300120</t>
  </si>
  <si>
    <t>0361300139</t>
  </si>
  <si>
    <t>0361300143</t>
  </si>
  <si>
    <t>Nebyt.-Čp.885-opravy úklidových komor</t>
  </si>
  <si>
    <t>0361300147</t>
  </si>
  <si>
    <t>Nebyt.-Čp.803 LTRN-oprava krytiny,svody stříšek nad vstupy</t>
  </si>
  <si>
    <t>0361300153</t>
  </si>
  <si>
    <t>0361300161</t>
  </si>
  <si>
    <t>0361300164</t>
  </si>
  <si>
    <t>0361300165</t>
  </si>
  <si>
    <t>0361300171</t>
  </si>
  <si>
    <t>0361300179</t>
  </si>
  <si>
    <t>3631</t>
  </si>
  <si>
    <t>Veřejné osvětlení</t>
  </si>
  <si>
    <t>0363100001</t>
  </si>
  <si>
    <t>0363100002</t>
  </si>
  <si>
    <t>0363100010</t>
  </si>
  <si>
    <t>0363100061</t>
  </si>
  <si>
    <t>Certifikace ISO 50001</t>
  </si>
  <si>
    <t>0363100003</t>
  </si>
  <si>
    <t>VO-údržba fontány a pítka</t>
  </si>
  <si>
    <t>0363100004</t>
  </si>
  <si>
    <t>3632</t>
  </si>
  <si>
    <t>Pohřebnictví</t>
  </si>
  <si>
    <t>0363200023</t>
  </si>
  <si>
    <t>Hřbitov, urnový háj - DDHM</t>
  </si>
  <si>
    <t>0363200019</t>
  </si>
  <si>
    <t>Pohřebnictví - hřbitov-materiál</t>
  </si>
  <si>
    <t>0363200005</t>
  </si>
  <si>
    <t>0363200022</t>
  </si>
  <si>
    <t>0363200001</t>
  </si>
  <si>
    <t>0363200002</t>
  </si>
  <si>
    <t>0363200003</t>
  </si>
  <si>
    <t>0363200012</t>
  </si>
  <si>
    <t>Hřbitov-opravy pomníků</t>
  </si>
  <si>
    <t>0363200014</t>
  </si>
  <si>
    <t>Hřbitov,UH- opravy</t>
  </si>
  <si>
    <t>0363200024</t>
  </si>
  <si>
    <t>Hřbitov-lakování cest</t>
  </si>
  <si>
    <t>5811</t>
  </si>
  <si>
    <t>Výdaje na náhrady za nezpůsobenou újmu</t>
  </si>
  <si>
    <t>0363200011</t>
  </si>
  <si>
    <t>3635</t>
  </si>
  <si>
    <t>Územní plánování</t>
  </si>
  <si>
    <t>0363500010</t>
  </si>
  <si>
    <t>0363500013</t>
  </si>
  <si>
    <t>3639</t>
  </si>
  <si>
    <t>Komunální služby a územní rozvoj jinde nezařazené</t>
  </si>
  <si>
    <t>5042</t>
  </si>
  <si>
    <t>Odměny za užití počítačových programů</t>
  </si>
  <si>
    <t>0000000999</t>
  </si>
  <si>
    <t>0363900022</t>
  </si>
  <si>
    <t>Komunální služby-vývěsky(DDHM)</t>
  </si>
  <si>
    <t>5164</t>
  </si>
  <si>
    <t>Nájemné</t>
  </si>
  <si>
    <t>0363900001</t>
  </si>
  <si>
    <t>0363900038</t>
  </si>
  <si>
    <t>Komunální služby-ZTV Kletečná studie</t>
  </si>
  <si>
    <t>5168</t>
  </si>
  <si>
    <t>0363900005</t>
  </si>
  <si>
    <t>Aktualizace a správa map DTTM a pasportů</t>
  </si>
  <si>
    <t>0363900010</t>
  </si>
  <si>
    <t>Aktualizace dat ÚAP a rozbory</t>
  </si>
  <si>
    <t>0363900002</t>
  </si>
  <si>
    <t>Geodetické práce, znalecké posudky</t>
  </si>
  <si>
    <t>0363900039</t>
  </si>
  <si>
    <t>0363900023</t>
  </si>
  <si>
    <t>Komunální služby-vývěsky-opravy</t>
  </si>
  <si>
    <t>5362</t>
  </si>
  <si>
    <t>0363900014</t>
  </si>
  <si>
    <t>3699</t>
  </si>
  <si>
    <t>Ostatní záležitosti bydlení, komunálních služeb a územního rozvoje</t>
  </si>
  <si>
    <t>0369900003</t>
  </si>
  <si>
    <t>Společnost pro rozvoj Humpolecka-členský příspěvek</t>
  </si>
  <si>
    <t>0369900004</t>
  </si>
  <si>
    <t>Svaz měst a obcí ČR-členský příspěvek</t>
  </si>
  <si>
    <t>0369900005</t>
  </si>
  <si>
    <t>Sdružení obcí Vysočiny-členský příspěvek</t>
  </si>
  <si>
    <t>0369900006</t>
  </si>
  <si>
    <t>Národní síť zdravých města ČR-členský příspěvek</t>
  </si>
  <si>
    <t>0369900002</t>
  </si>
  <si>
    <t>5329</t>
  </si>
  <si>
    <t>Ostatní neinvestiční transfery veřejným rozpočtům územní úrovně</t>
  </si>
  <si>
    <t>0369900007</t>
  </si>
  <si>
    <t>ODPA(2) 36 Bydlení, komunální služby a územní rozvoj</t>
  </si>
  <si>
    <t>37</t>
  </si>
  <si>
    <t>Ochrana životního prostředí</t>
  </si>
  <si>
    <t>3722</t>
  </si>
  <si>
    <t>Sběr a svoz komunálních odpadů</t>
  </si>
  <si>
    <t>0372200001</t>
  </si>
  <si>
    <t>Sběr a svoz PDO-Nákup kontejnerů a košů, materiál</t>
  </si>
  <si>
    <t>0372200002</t>
  </si>
  <si>
    <t>Sběr a svoz PDO-svoz odpadů (popelnice)-SOMPO</t>
  </si>
  <si>
    <t>0372200003</t>
  </si>
  <si>
    <t>0372200004</t>
  </si>
  <si>
    <t>0372200005</t>
  </si>
  <si>
    <t>Provoz uzavřené skládky odpadů</t>
  </si>
  <si>
    <t>0372200007</t>
  </si>
  <si>
    <t>Odvoz a drcení sutě</t>
  </si>
  <si>
    <t>Odměna za vytříděné složky odpadu</t>
  </si>
  <si>
    <t>0372200015</t>
  </si>
  <si>
    <t>Stání-opravy,drobná údržba</t>
  </si>
  <si>
    <t>3725</t>
  </si>
  <si>
    <t>Využívání a zneškodňování komunálních odpadů</t>
  </si>
  <si>
    <t>0372500003</t>
  </si>
  <si>
    <t>Kompostárna-elektrická energie</t>
  </si>
  <si>
    <t>5163</t>
  </si>
  <si>
    <t>Služby peněžních ústavů</t>
  </si>
  <si>
    <t>0372500004</t>
  </si>
  <si>
    <t>Kompostárna-pojištění strojů</t>
  </si>
  <si>
    <t>0372500005</t>
  </si>
  <si>
    <t>Kompostárna-provoz</t>
  </si>
  <si>
    <t>0372500001</t>
  </si>
  <si>
    <t>Kompostárna-opravy strojní,stání kontejneru</t>
  </si>
  <si>
    <t>3733</t>
  </si>
  <si>
    <t>Monitoring půdy a podzemní vody</t>
  </si>
  <si>
    <t>0373300001</t>
  </si>
  <si>
    <t>Monitoring kvality vody a půdy</t>
  </si>
  <si>
    <t>3744</t>
  </si>
  <si>
    <t>Protierozní, protilavinová a protipožární ochrana</t>
  </si>
  <si>
    <t>0374400001</t>
  </si>
  <si>
    <t>Srážkoměrná stanice-údržba</t>
  </si>
  <si>
    <t>0374400004</t>
  </si>
  <si>
    <t>Povodňový plán-údržba</t>
  </si>
  <si>
    <t>3745</t>
  </si>
  <si>
    <t>Péče o vzhled obcí a veřejnou zeleň</t>
  </si>
  <si>
    <t>0374500004</t>
  </si>
  <si>
    <t>Projekty na výsadbu zeleně</t>
  </si>
  <si>
    <t>0374500005</t>
  </si>
  <si>
    <t>Veřejná zeleň (údržba)</t>
  </si>
  <si>
    <t>0374500006</t>
  </si>
  <si>
    <t>Veřejná zeleň (lesopark - údržba)</t>
  </si>
  <si>
    <t>0374500007</t>
  </si>
  <si>
    <t>Veřejná zeleň (park Podhrad)</t>
  </si>
  <si>
    <t>0374500021</t>
  </si>
  <si>
    <t>0374500026</t>
  </si>
  <si>
    <t>0374500030</t>
  </si>
  <si>
    <t>0374500033</t>
  </si>
  <si>
    <t>0374500035</t>
  </si>
  <si>
    <t>Veřejná zeleň-ošetření vzrostlých stromů</t>
  </si>
  <si>
    <t>0374500036</t>
  </si>
  <si>
    <t>Veřejná zeleň-ošetření stromů Stromovka-SFŽP+administrace</t>
  </si>
  <si>
    <t>0374500084</t>
  </si>
  <si>
    <t>Park Stromovka-údržba</t>
  </si>
  <si>
    <t>0374500088</t>
  </si>
  <si>
    <t>Veř.zeleň-sečení lesopark Discgolf</t>
  </si>
  <si>
    <t>0374500102</t>
  </si>
  <si>
    <t>Veřejná zeleň-výsadby u zálivů kontejn.stání</t>
  </si>
  <si>
    <t>0374500040</t>
  </si>
  <si>
    <t>Lavičky-opravy a doplnění</t>
  </si>
  <si>
    <t>3749</t>
  </si>
  <si>
    <t>Ostatní činnosti k ochraně přírody a krajiny</t>
  </si>
  <si>
    <t>0374900001</t>
  </si>
  <si>
    <t>Posudky na ochranu ŽP</t>
  </si>
  <si>
    <t>0374900002</t>
  </si>
  <si>
    <t>Označení památných stromů</t>
  </si>
  <si>
    <t>0374900003</t>
  </si>
  <si>
    <t>Ochrana jírovců</t>
  </si>
  <si>
    <t>0374900004</t>
  </si>
  <si>
    <t>Likvidace černých skládek</t>
  </si>
  <si>
    <t>0374900006</t>
  </si>
  <si>
    <t>Naučná stezka Březina</t>
  </si>
  <si>
    <t>0374900010</t>
  </si>
  <si>
    <t>Rezerva-zlepšení kvality ovzduší-dotace</t>
  </si>
  <si>
    <t>ODPA(2) 37 Ochrana životního prostředí</t>
  </si>
  <si>
    <t>39</t>
  </si>
  <si>
    <t>Ostatní činnosti související se službami pro obyvatelstvo</t>
  </si>
  <si>
    <t>3900</t>
  </si>
  <si>
    <t>0000003900</t>
  </si>
  <si>
    <t>Místní agenda 21</t>
  </si>
  <si>
    <t>43</t>
  </si>
  <si>
    <t>Sociální služby a společné činnosti v sociálním zabezpečení a politice zaměstnanosti</t>
  </si>
  <si>
    <t>4341</t>
  </si>
  <si>
    <t>Sociální pomoc osobám v hmotné nouzi a občanům sociálně nepřizpůsobivým</t>
  </si>
  <si>
    <t>0434100001</t>
  </si>
  <si>
    <t>Sociální služby-azylové ubytování</t>
  </si>
  <si>
    <t>0434100002</t>
  </si>
  <si>
    <t>Sociální služby-sociálně právní ochrana dětí</t>
  </si>
  <si>
    <t>4350</t>
  </si>
  <si>
    <t>Domovy pro seniory</t>
  </si>
  <si>
    <t>0435000001</t>
  </si>
  <si>
    <t>Dotace-Domov bl.Bronislavy (provoz)</t>
  </si>
  <si>
    <t>4351</t>
  </si>
  <si>
    <t>Osobní asistence, pečovatelská služba a podpora samost.bydlení</t>
  </si>
  <si>
    <t>0435100002</t>
  </si>
  <si>
    <t>Dotace-Obl.charita Jihlava (Diecéze Brno)-registr.soc.terénní s.-U Větrníku</t>
  </si>
  <si>
    <t>0435100004</t>
  </si>
  <si>
    <t>Dotace-Oblastní charita Havlíčkův Brod -neregistr.soc.služby</t>
  </si>
  <si>
    <t>0435100005</t>
  </si>
  <si>
    <t>Dotace-Oblastní charita Havlíčkův Brod -dobrovolnictví</t>
  </si>
  <si>
    <t>0435100011</t>
  </si>
  <si>
    <t>Dotace-Oblastní charita HB-registr.soc.služby-Astra</t>
  </si>
  <si>
    <t>0435100012</t>
  </si>
  <si>
    <t>Dotace-Oblastní charita HB -registr.soc.služby-Charitní pečovat.sl.</t>
  </si>
  <si>
    <t>0435100013</t>
  </si>
  <si>
    <t>Dotace-Oblastní charita HB -registr.soc.služby-Charitní domov</t>
  </si>
  <si>
    <t>0435100014</t>
  </si>
  <si>
    <t>Dotace-Oblastní charita HB -registr.soc.služby-Soc.terap.dílna</t>
  </si>
  <si>
    <t>0435100015</t>
  </si>
  <si>
    <t>Dotace-Oblastní charita HB -registr.soc.služby-SAS Šipka</t>
  </si>
  <si>
    <t>0435100016</t>
  </si>
  <si>
    <t>Dotace-Oblastní charita HB -registr.soc.služby-Středisko rané péče</t>
  </si>
  <si>
    <t>0435100017</t>
  </si>
  <si>
    <t>Dotace-Oblastní charita HB -registr.soc.služby-Centrum osobní asistence</t>
  </si>
  <si>
    <t>0435100018</t>
  </si>
  <si>
    <t>Dotace-Oblastní charita HB -registr.soc.služby-Domácí hospic.péče</t>
  </si>
  <si>
    <t>0435100019</t>
  </si>
  <si>
    <t>Dotace-Oblastní charita HB -registr.soc.služby-Občanská poradna</t>
  </si>
  <si>
    <t>4359</t>
  </si>
  <si>
    <t>Ostatní služby a činnosti v oblasti sociální péče</t>
  </si>
  <si>
    <t>4371</t>
  </si>
  <si>
    <t>Raná péče a sociálně aktivizační služby pro rodiny s dětmi</t>
  </si>
  <si>
    <t>0437100001</t>
  </si>
  <si>
    <t>Dotace-Společnost pro ranou péči ČB(provoz)-registr.soc.sl.,raná péče</t>
  </si>
  <si>
    <t>0437100002</t>
  </si>
  <si>
    <t>Dotace-Jimedis,z.s. Jihlava neregistr.soc.služba pro rodiny s dětmi</t>
  </si>
  <si>
    <t>4376</t>
  </si>
  <si>
    <t>Služby následné péče, terapeutické komunity a kontaktní centra</t>
  </si>
  <si>
    <t>0437600002</t>
  </si>
  <si>
    <t>Dotace-Fokus H.Brod (činnost)-dobrovolnictví</t>
  </si>
  <si>
    <t>4379</t>
  </si>
  <si>
    <t>Ostatní služby a činnosti v oblasti sociální prevence</t>
  </si>
  <si>
    <t>0437900001</t>
  </si>
  <si>
    <t>Dotace-Háta o.p.s. (registr.sociální služby)</t>
  </si>
  <si>
    <t>0437900003</t>
  </si>
  <si>
    <t>Dotace-Potravinová banka o.s. (sociální služby)</t>
  </si>
  <si>
    <t>0437900006</t>
  </si>
  <si>
    <t>Dotace-Medou z.s. (provoz)-registr.soc.sl.</t>
  </si>
  <si>
    <t>0437900007</t>
  </si>
  <si>
    <t>Dotace-Centrum pro zdravotně postižené (konzultační dny)registr.soc.sl.</t>
  </si>
  <si>
    <t>0437900009</t>
  </si>
  <si>
    <t>0437900010</t>
  </si>
  <si>
    <t>Dotace-Oblastní charita Diecéze Brno-registr.soc.terénní sl. AL PASO</t>
  </si>
  <si>
    <t>ODPA(2) 43 Sociální služby a společné činnosti v sociálním zabezpečení a politice zaměstnanosti</t>
  </si>
  <si>
    <t>52</t>
  </si>
  <si>
    <t>Civilní připravenost na krizové stavy</t>
  </si>
  <si>
    <t>5272</t>
  </si>
  <si>
    <t>5132</t>
  </si>
  <si>
    <t>Ochranné pomůcky</t>
  </si>
  <si>
    <t>0000005270</t>
  </si>
  <si>
    <t>Civilní připravenost-krizové stavy</t>
  </si>
  <si>
    <t>0527200001</t>
  </si>
  <si>
    <t>Rezerva na řešení krizí</t>
  </si>
  <si>
    <t>5273</t>
  </si>
  <si>
    <t>Ostatní správa v oblasti krizového řízení</t>
  </si>
  <si>
    <t>5499</t>
  </si>
  <si>
    <t>ODPA(2) 52 Civilní připravenost na krizové stavy</t>
  </si>
  <si>
    <t>53</t>
  </si>
  <si>
    <t>Bezpečnost a veřejný pořádek</t>
  </si>
  <si>
    <t>5311</t>
  </si>
  <si>
    <t>0000005311</t>
  </si>
  <si>
    <t>Kamerový systém</t>
  </si>
  <si>
    <t>ODPA(2) 53 Bezpečnost a veřejný pořádek</t>
  </si>
  <si>
    <t>55</t>
  </si>
  <si>
    <t>Požární ochrana a integrovaný záchranný systém</t>
  </si>
  <si>
    <t>5512</t>
  </si>
  <si>
    <t>Požární ochrana-dobrovolná část</t>
  </si>
  <si>
    <t>5019</t>
  </si>
  <si>
    <t>Ostatní platy</t>
  </si>
  <si>
    <t>0000005512</t>
  </si>
  <si>
    <t>SDH</t>
  </si>
  <si>
    <t>5039</t>
  </si>
  <si>
    <t>Ostatní povinné pojistné placené zaměstnavatelem</t>
  </si>
  <si>
    <t>5134</t>
  </si>
  <si>
    <t>5136</t>
  </si>
  <si>
    <t>5156</t>
  </si>
  <si>
    <t>Pohonné hmoty a maziva</t>
  </si>
  <si>
    <t>5167</t>
  </si>
  <si>
    <t>Služby školení a vzdělávání</t>
  </si>
  <si>
    <t>5173</t>
  </si>
  <si>
    <t>Cestovné</t>
  </si>
  <si>
    <t>0551200001</t>
  </si>
  <si>
    <t>Dotace-SDH Humpolec (nájemné)</t>
  </si>
  <si>
    <t>0551200002</t>
  </si>
  <si>
    <t>Dotace-SDH Kletečná (nájemné)</t>
  </si>
  <si>
    <t>0551200003</t>
  </si>
  <si>
    <t>Dotace-SDH Hněvkovice (nájem,činnost)</t>
  </si>
  <si>
    <t>0551200005</t>
  </si>
  <si>
    <t>Dotace-SDH Světlice (nájem,činnost)</t>
  </si>
  <si>
    <t>0551200007</t>
  </si>
  <si>
    <t>Dotace-SDH Petrovice (nájem)</t>
  </si>
  <si>
    <t>ODPA(2) 55 Požární ochrana a integrovaný záchranný systém</t>
  </si>
  <si>
    <t>61</t>
  </si>
  <si>
    <t>Státní moc,státní správa,územní samospráva a politické strany</t>
  </si>
  <si>
    <t>6112</t>
  </si>
  <si>
    <t>Zastupitelstva obcí</t>
  </si>
  <si>
    <t>0000006112</t>
  </si>
  <si>
    <t>Zastupitelstvo města</t>
  </si>
  <si>
    <t>5023</t>
  </si>
  <si>
    <t>Odměny členů zastupitelstev obcí a krajů</t>
  </si>
  <si>
    <t>5031</t>
  </si>
  <si>
    <t>Povinné pojistné na sociální zabezpečení a příspěvek na státní politiku zaměstnanosti</t>
  </si>
  <si>
    <t>5032</t>
  </si>
  <si>
    <t>5021</t>
  </si>
  <si>
    <t>Ostatní osobní výdaje</t>
  </si>
  <si>
    <t>6171</t>
  </si>
  <si>
    <t>Činnost místní správy</t>
  </si>
  <si>
    <t>5011</t>
  </si>
  <si>
    <t>Platy zaměstnanců v pracovním poměru vyjma zaměstnanců na služebních místech</t>
  </si>
  <si>
    <t>0000006171</t>
  </si>
  <si>
    <t>Správa MěÚ</t>
  </si>
  <si>
    <t>5038</t>
  </si>
  <si>
    <t>5041</t>
  </si>
  <si>
    <t>Odměny za užití duševního vlastnictví</t>
  </si>
  <si>
    <t>0000000202</t>
  </si>
  <si>
    <t>Osadní výbory</t>
  </si>
  <si>
    <t>5155</t>
  </si>
  <si>
    <t>Pevná paliva</t>
  </si>
  <si>
    <t>0617100010</t>
  </si>
  <si>
    <t>Správa MěÚ-projekt-efektivní a komunikativní úřad</t>
  </si>
  <si>
    <t>0617100004</t>
  </si>
  <si>
    <t>Zpracování vizuálu města a PO</t>
  </si>
  <si>
    <t>0617100005</t>
  </si>
  <si>
    <t>Správa MěÚ-metropolitní síť</t>
  </si>
  <si>
    <t>5172</t>
  </si>
  <si>
    <t>Podlimitní programové vybavení</t>
  </si>
  <si>
    <t>0000000201</t>
  </si>
  <si>
    <t>Městský úřad</t>
  </si>
  <si>
    <t>5195</t>
  </si>
  <si>
    <t>Odvody za neplnění povinnosti zaměstnávat zdravotně postižené</t>
  </si>
  <si>
    <t>5424</t>
  </si>
  <si>
    <t>Náhrady mezd a příspěvky v době nemoci nebo karantény</t>
  </si>
  <si>
    <t>5660</t>
  </si>
  <si>
    <t>ODPA(2) 61 Státní moc,státní správa,územní samospráva a politické strany</t>
  </si>
  <si>
    <t>62</t>
  </si>
  <si>
    <t>Jiné veřejné služby a činnosti</t>
  </si>
  <si>
    <t>6221</t>
  </si>
  <si>
    <t>Humanitární zahraniční pomoc přímá</t>
  </si>
  <si>
    <t>0622100003</t>
  </si>
  <si>
    <t>OÚE-Humpolec pomáhá při integraci držitelů dočasné ochrany</t>
  </si>
  <si>
    <t>0000006221</t>
  </si>
  <si>
    <t>ODPA(2) 62 Jiné veřejné služby a činnosti</t>
  </si>
  <si>
    <t>63</t>
  </si>
  <si>
    <t>Finanční operace</t>
  </si>
  <si>
    <t>6310</t>
  </si>
  <si>
    <t>Obecné příjmy a výdaje z finančních operací</t>
  </si>
  <si>
    <t>5141</t>
  </si>
  <si>
    <t>Úroky vlastní</t>
  </si>
  <si>
    <t>0000006300</t>
  </si>
  <si>
    <t>6320</t>
  </si>
  <si>
    <t>Pojištění funkčně nespecifikované</t>
  </si>
  <si>
    <t>6399</t>
  </si>
  <si>
    <t>Ostatní finanční operace</t>
  </si>
  <si>
    <t>5365</t>
  </si>
  <si>
    <t>Platby daní a poplatků krajům, obcím a státním fondům</t>
  </si>
  <si>
    <t>0639900001</t>
  </si>
  <si>
    <t>Rezerva pro poskytnutí darů v gesci RM</t>
  </si>
  <si>
    <t>ODPA(2) 63 Finanční operace</t>
  </si>
  <si>
    <t>64</t>
  </si>
  <si>
    <t>Ostatní činnosti</t>
  </si>
  <si>
    <t>6402</t>
  </si>
  <si>
    <t>Finanční vypořádání</t>
  </si>
  <si>
    <t>5364</t>
  </si>
  <si>
    <t>Vratky transferů poskytnutých z veřejných rozpočtů</t>
  </si>
  <si>
    <t>0000006400</t>
  </si>
  <si>
    <t>Finanční vypořádání dotací</t>
  </si>
  <si>
    <t>5366</t>
  </si>
  <si>
    <t>Výdaje z finančního vypořádání  mezi krajem a obcemi</t>
  </si>
  <si>
    <t>ODPA(2) 64 Ostatní činnosti</t>
  </si>
  <si>
    <t>Celkem</t>
  </si>
  <si>
    <t>Správa MěÚ-výpočetní technika</t>
  </si>
  <si>
    <t>0617100009</t>
  </si>
  <si>
    <t>Informační a komunikační technologie</t>
  </si>
  <si>
    <t>6125</t>
  </si>
  <si>
    <t>Stroje, přístroje a zařízení</t>
  </si>
  <si>
    <t>6122</t>
  </si>
  <si>
    <t>Stavby</t>
  </si>
  <si>
    <t>6121</t>
  </si>
  <si>
    <t>Programové vybavení</t>
  </si>
  <si>
    <t>6111</t>
  </si>
  <si>
    <t>Správa MěÚ-Portál občana</t>
  </si>
  <si>
    <t>0617100022</t>
  </si>
  <si>
    <t>Novostavba budovy SDH Humpolec</t>
  </si>
  <si>
    <t>0551200010</t>
  </si>
  <si>
    <t>Kamerový systém-nové kamery</t>
  </si>
  <si>
    <t>0531100003</t>
  </si>
  <si>
    <t>OÚE-Rozšíř.digit.povodň.plánu a varovného inf.systému pro město Humpolec</t>
  </si>
  <si>
    <t>0527300001</t>
  </si>
  <si>
    <t>Veřejná zeleň-pěšina Lnářská</t>
  </si>
  <si>
    <t>0374500105</t>
  </si>
  <si>
    <t>0374500091</t>
  </si>
  <si>
    <t>Péče o vzhled obce-protihluková stěna u D1</t>
  </si>
  <si>
    <t>0374500083</t>
  </si>
  <si>
    <t>Péče o vzhled obce-protihluková stěna Okružní-Stodůlky</t>
  </si>
  <si>
    <t>0374500080</t>
  </si>
  <si>
    <t>0374500049</t>
  </si>
  <si>
    <t>Digitálně technická mapa města-doplnění pasportu zeleně</t>
  </si>
  <si>
    <t>0374500104</t>
  </si>
  <si>
    <t>Ostatní nákup dlouhodobého nehmotného majetku</t>
  </si>
  <si>
    <t>6119</t>
  </si>
  <si>
    <t>0363900020</t>
  </si>
  <si>
    <t>Pozemky</t>
  </si>
  <si>
    <t>6130</t>
  </si>
  <si>
    <t>Územní plán-příprava nového ÚP</t>
  </si>
  <si>
    <t>0363500015</t>
  </si>
  <si>
    <t>0363200016</t>
  </si>
  <si>
    <t>VO ul. Lužická</t>
  </si>
  <si>
    <t>0363100062</t>
  </si>
  <si>
    <t>VO nové akce</t>
  </si>
  <si>
    <t>0363100059</t>
  </si>
  <si>
    <t>VO Hněvkovice</t>
  </si>
  <si>
    <t>0363100043</t>
  </si>
  <si>
    <t>0361300175</t>
  </si>
  <si>
    <t>Nebyt.-čp.803 LTRN-izolace zdiva</t>
  </si>
  <si>
    <t>0361300148</t>
  </si>
  <si>
    <t>0361200016</t>
  </si>
  <si>
    <t>0361200013</t>
  </si>
  <si>
    <t>0000160703</t>
  </si>
  <si>
    <t>0000132603</t>
  </si>
  <si>
    <t>0000131303</t>
  </si>
  <si>
    <t>0000073005</t>
  </si>
  <si>
    <t>0000073004</t>
  </si>
  <si>
    <t>0000007403</t>
  </si>
  <si>
    <t>0000007303</t>
  </si>
  <si>
    <t>0000001903</t>
  </si>
  <si>
    <t>Pumpskatetrack-dráha-plocha po LC</t>
  </si>
  <si>
    <t>0341200116</t>
  </si>
  <si>
    <t>0341200114</t>
  </si>
  <si>
    <t>Zakrytí mantinelů ZS</t>
  </si>
  <si>
    <t>0341200102</t>
  </si>
  <si>
    <t>0341200097</t>
  </si>
  <si>
    <t>0341200096</t>
  </si>
  <si>
    <t>0341200091</t>
  </si>
  <si>
    <t>Městská hřiště - herní prvky</t>
  </si>
  <si>
    <t>0341200015</t>
  </si>
  <si>
    <t>Kaplička Vilémov zvonění-elektrifikace</t>
  </si>
  <si>
    <t>0332600031</t>
  </si>
  <si>
    <t>Hrad Orlík - zastropení sklepení</t>
  </si>
  <si>
    <t>0332200022</t>
  </si>
  <si>
    <t>Spolkový dům č.p.59-výkup</t>
  </si>
  <si>
    <t>0331900018</t>
  </si>
  <si>
    <t>Investiční transfery zřízeným příspěvkovým organizacím</t>
  </si>
  <si>
    <t>6351</t>
  </si>
  <si>
    <t>0311100004</t>
  </si>
  <si>
    <t>0311100001</t>
  </si>
  <si>
    <t>0232100048</t>
  </si>
  <si>
    <t>Posílení vodního zdroje Lhotka-napojení vrtané studny</t>
  </si>
  <si>
    <t>0231000045</t>
  </si>
  <si>
    <t>0221900081</t>
  </si>
  <si>
    <t>Chodník Světlice část A</t>
  </si>
  <si>
    <t>0221900078</t>
  </si>
  <si>
    <t>0221900076</t>
  </si>
  <si>
    <t>0221900021</t>
  </si>
  <si>
    <t>0221200132</t>
  </si>
  <si>
    <t>0103600003</t>
  </si>
  <si>
    <t>POL(1) 4 Přijaté transfery</t>
  </si>
  <si>
    <t>POL(2) 42 Investiční přijaté transfery</t>
  </si>
  <si>
    <t>4222</t>
  </si>
  <si>
    <t>42</t>
  </si>
  <si>
    <t>4</t>
  </si>
  <si>
    <t>POL(2) 41 Neinvestiční přijaté transfery</t>
  </si>
  <si>
    <t>4122</t>
  </si>
  <si>
    <t>41</t>
  </si>
  <si>
    <t>Neinvestiční přijaté transfery ze SR v rámci souhrnného dotačního vztahu</t>
  </si>
  <si>
    <t>4112</t>
  </si>
  <si>
    <t>4111</t>
  </si>
  <si>
    <t>POL(1) 3 Kapitálové příjmy</t>
  </si>
  <si>
    <t>POL(2) 31 Příjem z prodeje dlouhodobého majetku a ostatní kapitálové příjmy</t>
  </si>
  <si>
    <t>3</t>
  </si>
  <si>
    <t>Příjem z prodeje pozemků</t>
  </si>
  <si>
    <t>POL(1) 2 Nedaňové příjmy</t>
  </si>
  <si>
    <t>POL(2) 24 Přijaté splátky půjčených prostředků</t>
  </si>
  <si>
    <t>2460</t>
  </si>
  <si>
    <t>24</t>
  </si>
  <si>
    <t>2</t>
  </si>
  <si>
    <t>POL(2) 23 Příjem z prodeje neinvestičního majetku, ostatní nedaňové příjmy</t>
  </si>
  <si>
    <t>Ostatní činnosti jinde nezařazené</t>
  </si>
  <si>
    <t>6409</t>
  </si>
  <si>
    <t>Ostatní nedaňové příjmy jinde nezařazené</t>
  </si>
  <si>
    <t>2329</t>
  </si>
  <si>
    <t>Přijaté neinvestiční příspěvky a náhrady</t>
  </si>
  <si>
    <t>2324</t>
  </si>
  <si>
    <t>Ostatní záležitosti v dopravě</t>
  </si>
  <si>
    <t>2299</t>
  </si>
  <si>
    <t>Ostatní správa v průmyslu,stavebnictví, obchodu a službách</t>
  </si>
  <si>
    <t>2169</t>
  </si>
  <si>
    <t>Příjem z pojistných náhrad</t>
  </si>
  <si>
    <t>2322</t>
  </si>
  <si>
    <t>Příjem z prodeje krátkodobého a drobného dlouhodobého neinvestičního majetku</t>
  </si>
  <si>
    <t>POL(2) 22 Přijaté sankční platby a vratky transferů</t>
  </si>
  <si>
    <t>Ostatní přijaté vratky transferů a podobné příjmy</t>
  </si>
  <si>
    <t>Příjem sankčních plateb přijatých od jiných subjektů</t>
  </si>
  <si>
    <t>Ostatní správa v ochraně životního prostředí</t>
  </si>
  <si>
    <t>3769</t>
  </si>
  <si>
    <t>POL(2) 21 Příjem z vlastní činnosti a odvody přebytků organizací s přímým vztahem</t>
  </si>
  <si>
    <t>Kursové rozdíly v příjmech</t>
  </si>
  <si>
    <t>2143</t>
  </si>
  <si>
    <t>Příjem z úroků</t>
  </si>
  <si>
    <t>Ostatní příjmy z pronájmu majetku</t>
  </si>
  <si>
    <t>2139</t>
  </si>
  <si>
    <t>Příjem z pronájmu movitých věcí</t>
  </si>
  <si>
    <t>2133</t>
  </si>
  <si>
    <t>Příjem z pronájmu ostatních nemovitých věcí  a jejich částí</t>
  </si>
  <si>
    <t>2132</t>
  </si>
  <si>
    <t>Příjem z pronájmu pozemků</t>
  </si>
  <si>
    <t>2131</t>
  </si>
  <si>
    <t>Příjem z odvodů příspěvkových organizací</t>
  </si>
  <si>
    <t>2122</t>
  </si>
  <si>
    <t>Ostatní příjmy z vlastní činnosti</t>
  </si>
  <si>
    <t>2119</t>
  </si>
  <si>
    <t>Příjem z prodeje zboží (již nakoupeného za účelem prodeje)</t>
  </si>
  <si>
    <t>2112</t>
  </si>
  <si>
    <t>Příjem z poskytování služeb, výrobků, prací, výkonů a práv</t>
  </si>
  <si>
    <t>2111</t>
  </si>
  <si>
    <t>POL(1) 1 Daňové příjmy</t>
  </si>
  <si>
    <t>POL(2) 15 Příjem z majetkových daní</t>
  </si>
  <si>
    <t>Příjem z daně z nemovitých věcí</t>
  </si>
  <si>
    <t>1511</t>
  </si>
  <si>
    <t>15</t>
  </si>
  <si>
    <t>1</t>
  </si>
  <si>
    <t>POL(2) 13 Daně a poplatky z vybraných činností a služeb</t>
  </si>
  <si>
    <t>Příjem z dílčí daně z technických her</t>
  </si>
  <si>
    <t>1385</t>
  </si>
  <si>
    <t>13</t>
  </si>
  <si>
    <t>Příjem z daně z hazardních her s výjimkou dílčí daně z technických her</t>
  </si>
  <si>
    <t>1381</t>
  </si>
  <si>
    <t>Příjem ze správních poplatků</t>
  </si>
  <si>
    <t>1361</t>
  </si>
  <si>
    <t>Příjem za zkoušky z odborné způsobilosti od žadatelů o řidičské oprávnění</t>
  </si>
  <si>
    <t>1353</t>
  </si>
  <si>
    <t>1345</t>
  </si>
  <si>
    <t>Příjem z poplatku za užívání veřejného prostranství</t>
  </si>
  <si>
    <t>1343</t>
  </si>
  <si>
    <t>Příjem z poplatku ze psů</t>
  </si>
  <si>
    <t>1341</t>
  </si>
  <si>
    <t>Příjem z poplatku za odnětí pozemku podle lesního zákona</t>
  </si>
  <si>
    <t>1335</t>
  </si>
  <si>
    <t>POL(2) 12 Daně, poplatky a jiná obdobná peněžitá plnění ze zboží a služeb v tuzemsku</t>
  </si>
  <si>
    <t>Příjem z daně z přidané hodnoty</t>
  </si>
  <si>
    <t>1211</t>
  </si>
  <si>
    <t>12</t>
  </si>
  <si>
    <t>POL(2) 11 Daně z příjmů, zisku a kapitálových výnosů</t>
  </si>
  <si>
    <t>Příjem z daně z příjmů právnických osob v případech, kdy poplatníkem je obec</t>
  </si>
  <si>
    <t>1122</t>
  </si>
  <si>
    <t>11</t>
  </si>
  <si>
    <t>Příjem z daně z příjmů právnických osob</t>
  </si>
  <si>
    <t>1121</t>
  </si>
  <si>
    <t>Příjem z daně z příjmů fyzických osob vybírané srážkou podle zvláštní sazby daně</t>
  </si>
  <si>
    <t>1113</t>
  </si>
  <si>
    <t>Příjem z daně z příjmů fyzických osob placené poplatníky</t>
  </si>
  <si>
    <t>1112</t>
  </si>
  <si>
    <t>Příjem z daně z příjmů fyzických osob placené plátci</t>
  </si>
  <si>
    <t>1111</t>
  </si>
  <si>
    <t>POL(2)</t>
  </si>
  <si>
    <t>POL(1)</t>
  </si>
  <si>
    <t>Podmínka: AND POL=8*</t>
  </si>
  <si>
    <t>8</t>
  </si>
  <si>
    <t>81</t>
  </si>
  <si>
    <t>8115</t>
  </si>
  <si>
    <t>Změny stavů krátkodobých prostředků na bankovních účtech kromě OSFA</t>
  </si>
  <si>
    <t>8117</t>
  </si>
  <si>
    <t>Aktivní krátkodobé operace řízení likvidity - příjmy</t>
  </si>
  <si>
    <t>8118</t>
  </si>
  <si>
    <t>Aktivní krátkodobé operace řízení likvidity - výdaje</t>
  </si>
  <si>
    <t>8124</t>
  </si>
  <si>
    <t>POL(2) 81 Financování z tuzemska</t>
  </si>
  <si>
    <t>89</t>
  </si>
  <si>
    <t>8901</t>
  </si>
  <si>
    <t>Operace z peněžních účtů organizace nemající charakter příjmů/výdajů</t>
  </si>
  <si>
    <t>POL(2) 89 Opravné položky k peněžním operacím</t>
  </si>
  <si>
    <t>Celkem PŘÍJMY + FINANCOVÁNÍ</t>
  </si>
  <si>
    <t xml:space="preserve">00248266 Město Humpolec                                                              </t>
  </si>
  <si>
    <t>SU</t>
  </si>
  <si>
    <t>AU</t>
  </si>
  <si>
    <t>PS</t>
  </si>
  <si>
    <t>MD Celkem</t>
  </si>
  <si>
    <t>DAL Celkem</t>
  </si>
  <si>
    <t>Zůstatek</t>
  </si>
  <si>
    <t>231</t>
  </si>
  <si>
    <t>0123</t>
  </si>
  <si>
    <t>Základní běžný účet ÚSC - vodní hospodářství</t>
  </si>
  <si>
    <t>0136</t>
  </si>
  <si>
    <t>Základní běžný účet - bytové hospodářství</t>
  </si>
  <si>
    <t>0210</t>
  </si>
  <si>
    <t>Základní běžný účet - ČS</t>
  </si>
  <si>
    <t>0410</t>
  </si>
  <si>
    <t>Základní běžný účet ÚSC 9005</t>
  </si>
  <si>
    <t>0510</t>
  </si>
  <si>
    <t>ZBÚ - ČNB</t>
  </si>
  <si>
    <t>0610</t>
  </si>
  <si>
    <t>Základní běžný účet-příjmy</t>
  </si>
  <si>
    <t>0611</t>
  </si>
  <si>
    <t>ZBÚ - příjmy - úsekové měření</t>
  </si>
  <si>
    <t>0630</t>
  </si>
  <si>
    <t>ZBÚ - příjmy-ČSOB-spořící účet</t>
  </si>
  <si>
    <t>0631</t>
  </si>
  <si>
    <t>ZBÚ - příjmy-ČSOB-běžný účet</t>
  </si>
  <si>
    <t>0810</t>
  </si>
  <si>
    <t>Základní běžný účet ÚSC - výdaje</t>
  </si>
  <si>
    <t>SU 231 Základní běžný účet ÚSC</t>
  </si>
  <si>
    <t>236</t>
  </si>
  <si>
    <t>0100</t>
  </si>
  <si>
    <t>Běžné účty fondů ÚSC - sociální fond</t>
  </si>
  <si>
    <t>0140</t>
  </si>
  <si>
    <t>0160</t>
  </si>
  <si>
    <t>Fond ekologie</t>
  </si>
  <si>
    <t>0180</t>
  </si>
  <si>
    <t>Fond příspěvkových organizací</t>
  </si>
  <si>
    <t>0190</t>
  </si>
  <si>
    <t>Fond benefiční</t>
  </si>
  <si>
    <t>SU 236 Běžné účty fondů ÚSC</t>
  </si>
  <si>
    <t>244</t>
  </si>
  <si>
    <t>0300</t>
  </si>
  <si>
    <t>Termínované vklady krátkodobé - ČSOB</t>
  </si>
  <si>
    <t>SU 244 Termínované vklady krátkodobé</t>
  </si>
  <si>
    <t>261</t>
  </si>
  <si>
    <t>Pokladna</t>
  </si>
  <si>
    <t>0111</t>
  </si>
  <si>
    <t>Pokladna BHS</t>
  </si>
  <si>
    <t>SU 261 Pokladna</t>
  </si>
  <si>
    <t>451</t>
  </si>
  <si>
    <t>0101</t>
  </si>
  <si>
    <t>0102</t>
  </si>
  <si>
    <t>0201</t>
  </si>
  <si>
    <t>SU 451 Dlouhodobé úvěry</t>
  </si>
  <si>
    <t>Celkem běžné účty + termínovaný vklad</t>
  </si>
  <si>
    <t>Úvěry</t>
  </si>
  <si>
    <t>splátky</t>
  </si>
  <si>
    <t>přijaté</t>
  </si>
  <si>
    <t>KS</t>
  </si>
  <si>
    <t>do 12/2024 0,08% p.a.+1M PRIBOR, 0,78% od 01/2025-2034</t>
  </si>
  <si>
    <t>do 09/2026 0,07% p.a.+1M PRIBOR</t>
  </si>
  <si>
    <t>Celkem výdaje</t>
  </si>
  <si>
    <t>PŘÍJMY</t>
  </si>
  <si>
    <t>opravy a udržování</t>
  </si>
  <si>
    <t>Provozní saldo (běžné příjmy mínus běžné výdaje)</t>
  </si>
  <si>
    <t>Běžné příjmy (třída 1 + 2 + tř.4 neinvestiční transfery)</t>
  </si>
  <si>
    <t>Běžné výdaje</t>
  </si>
  <si>
    <t>Ukazatel provozního salda, tj. % podíl provozního salda na běžných příjmech</t>
  </si>
  <si>
    <t>z toho sdílené daně (POL 1111+1112+1113+1121+1211)</t>
  </si>
  <si>
    <t>Uhrazené splátky dlouhodobých přijatých půjčených prostř.</t>
  </si>
  <si>
    <t>z toho:</t>
  </si>
  <si>
    <t>Celkem běžné účty + termínovaný vklad + FONDY</t>
  </si>
  <si>
    <t>BHS-Fügnerova 19</t>
  </si>
  <si>
    <t>BHS-Hálkova 926</t>
  </si>
  <si>
    <t>BHS-Hálkova 1027</t>
  </si>
  <si>
    <t xml:space="preserve">Běžné výdaje </t>
  </si>
  <si>
    <t>Kapitálové výdaje</t>
  </si>
  <si>
    <t>Komunální služby-kolky na vklady do KN, popl.ZPF a LPF</t>
  </si>
  <si>
    <t>Mlžící rám-město-zařízení pro osvěž.vzduchu-inst.</t>
  </si>
  <si>
    <t>Kanalizace-studie (ČOV Humpolec,...)</t>
  </si>
  <si>
    <t>Příjem z poplatku za odpadové hospodářství a odkládání komunálního odpadu z nemovité věci</t>
  </si>
  <si>
    <t>0000098008</t>
  </si>
  <si>
    <t>0101400003</t>
  </si>
  <si>
    <t>Kastrace koček</t>
  </si>
  <si>
    <t>0221200157</t>
  </si>
  <si>
    <t>Dopravní model města</t>
  </si>
  <si>
    <t>0221200158</t>
  </si>
  <si>
    <t>Křižovatka Billa-studie</t>
  </si>
  <si>
    <t>Opravy MK-metoda infra</t>
  </si>
  <si>
    <t>0231000057</t>
  </si>
  <si>
    <t>0231000058</t>
  </si>
  <si>
    <t>Oprava vodovodu ul.Hradská (PD)</t>
  </si>
  <si>
    <t>0231000059</t>
  </si>
  <si>
    <t>Oprava vodovodu ul.Vosmíkova (PD)</t>
  </si>
  <si>
    <t>Čištění Světlice-Plačkov (studie proveditelnosti)</t>
  </si>
  <si>
    <t>0232100049</t>
  </si>
  <si>
    <t>Oprava kanalizace-5.května (PD)</t>
  </si>
  <si>
    <t>0232100050</t>
  </si>
  <si>
    <t>Oprava kanalizace-Hradská (PD)</t>
  </si>
  <si>
    <t>0232100051</t>
  </si>
  <si>
    <t>Oprava kanalizace-Vosmíkova (PD)</t>
  </si>
  <si>
    <t>0234100002</t>
  </si>
  <si>
    <t>0234100003</t>
  </si>
  <si>
    <t>Provoz a drobné vybavení pracoviště a zahrady MŠ Podhrad</t>
  </si>
  <si>
    <t>Rozšíření kapacit základních škol v Humpolci</t>
  </si>
  <si>
    <t>3312</t>
  </si>
  <si>
    <t>Hudební činnost</t>
  </si>
  <si>
    <t>0331200001</t>
  </si>
  <si>
    <t>Dotace B2-Spol.pro rozvoj kulturních tradic Vysočiny (hudební slavnosti)</t>
  </si>
  <si>
    <t>0331900024</t>
  </si>
  <si>
    <t>Studie využití městského bloku "SPOLKOVÝ DŮM-HUSOVA"</t>
  </si>
  <si>
    <t>0312100001</t>
  </si>
  <si>
    <t>Dotace B3-Gymnázium Dr.A.Hrdličky (projekty školy,spolupráce se ZUŠ a ZŠ)</t>
  </si>
  <si>
    <t>Dotace B2-Česká zem.akademie (akce školy)</t>
  </si>
  <si>
    <t>Dotace B2-Zabloudilová(pořádání sletu čarodějnic)</t>
  </si>
  <si>
    <t>0331900022</t>
  </si>
  <si>
    <t>Dotace B2-Háva Samuel(podpora amat.loutk.souboru Zlá sazenice)</t>
  </si>
  <si>
    <t>0331900023</t>
  </si>
  <si>
    <t>Dotace B3-Šarfová Blanka (vydání a tisk knihy beletrie s historickou tematikou)</t>
  </si>
  <si>
    <t>0333000005</t>
  </si>
  <si>
    <t>Dotace D2-Římskokat. církev (restaur. kostela Sv.Mikuláše)</t>
  </si>
  <si>
    <t>Dotace B2-MŠ a ZŠ Bambi-kult.akce</t>
  </si>
  <si>
    <t>0339900008</t>
  </si>
  <si>
    <t>Dotace B3-Společnost pro rozvoj Humpolecka-Den MAS</t>
  </si>
  <si>
    <t>Dotace B2-Svařený sáně (kult.program advent)</t>
  </si>
  <si>
    <t>0437900005</t>
  </si>
  <si>
    <t>Dotace C1-Svaz tělesně postižených Humpolec (činnost)</t>
  </si>
  <si>
    <t>0341200121</t>
  </si>
  <si>
    <t>Vybavení sportovišť-místní části</t>
  </si>
  <si>
    <t>0341200122</t>
  </si>
  <si>
    <t>Vybavení sportovišť-město</t>
  </si>
  <si>
    <t>Sportoviště - revize, kontroly, služby ostatní</t>
  </si>
  <si>
    <t>0341200123</t>
  </si>
  <si>
    <t>Tenisová hala Hálkova-výmalba</t>
  </si>
  <si>
    <t>0341200124</t>
  </si>
  <si>
    <t>ZS generální oprava rolby</t>
  </si>
  <si>
    <t>0341200125</t>
  </si>
  <si>
    <t>ZS výmalba šaten(bočních)+chodba</t>
  </si>
  <si>
    <t>0341900030</t>
  </si>
  <si>
    <t>Sportoviště - místní části</t>
  </si>
  <si>
    <t>Dotace-A1-AFC (činnost)</t>
  </si>
  <si>
    <t>Dotace-A1-AFC (trenéři mládeže)</t>
  </si>
  <si>
    <t>Dotace C1-Junák (pořízení IT vybavení)</t>
  </si>
  <si>
    <t>0342900026</t>
  </si>
  <si>
    <t>Humpolecké vánoční kluziště</t>
  </si>
  <si>
    <t>Dotace C1-Turisté Humpolec (činnost)</t>
  </si>
  <si>
    <t>Dotace C1-Senioři ČR Humpolec (volnočasové aktivity,kultura)</t>
  </si>
  <si>
    <t>Dotace C1-Český svaz včelařů (údržba a opravy skanzenu,výroba přístřešků pro venk.exponáty)</t>
  </si>
  <si>
    <t>Dotace C1-Myslivecký spolek Vysočina Petrovice (obnova zeleně, nájem)</t>
  </si>
  <si>
    <t>Dotace A3-Basketbal.klub 3x3 Humpolec (provoz)</t>
  </si>
  <si>
    <t>Dotace A2-Marek David (triatlon)</t>
  </si>
  <si>
    <t>Dotace A2-Jirák Lukáš (sportovní akce-běh)</t>
  </si>
  <si>
    <t>Dotace A3-Havlová Anna (jezdecké soutěže-mezin.)</t>
  </si>
  <si>
    <t>Dotace C2 Polidarová Petra (uspořádání herního odpoledne)</t>
  </si>
  <si>
    <t>0342900025</t>
  </si>
  <si>
    <t>Dotace A3-Sukdolák Matěj (mezin.jezd.soutěže,ME,OH)</t>
  </si>
  <si>
    <t>0342900027</t>
  </si>
  <si>
    <t>Dotace C2-Horčic Miloš (turnaj v nohejbale)</t>
  </si>
  <si>
    <t>BHS</t>
  </si>
  <si>
    <t>BHS-sml. s TS-správa bytů</t>
  </si>
  <si>
    <t>BHS-provozní služby</t>
  </si>
  <si>
    <t>BHS-vratka přeplatků z vyúčt.služeb</t>
  </si>
  <si>
    <t>0361300181</t>
  </si>
  <si>
    <t>Nebyt.hosp.-polikliniky-vybavení čekáren (věšáky, lavice, výmalba...)</t>
  </si>
  <si>
    <t>Nebyt.hosp.- označení budov čp.</t>
  </si>
  <si>
    <t>Nebytové hosp.-veřejné WC</t>
  </si>
  <si>
    <t>Nebytové hosp.-revize</t>
  </si>
  <si>
    <t>Nebyt.hosp.-provoz zabezpeč.zařízení na DZS a poliklinice</t>
  </si>
  <si>
    <t>Nebyt.hosp.-altán Stromovka-odměna</t>
  </si>
  <si>
    <t>Nebytové hosp.-poliklinika čp.885 - DÚ</t>
  </si>
  <si>
    <t>Nebytové hosp.-město-drobná údržba</t>
  </si>
  <si>
    <t>Nebytové hosp.-OV místní části-DÚ</t>
  </si>
  <si>
    <t>Nebyt.hosp.-čp.422-drobná údržba HZS</t>
  </si>
  <si>
    <t>Nebyt.hosp.-čp.934 SOS-DÚ</t>
  </si>
  <si>
    <t>Nebyt.hosp.-čp.803 LTRN-drobná údržba</t>
  </si>
  <si>
    <t>Nebyt.hosp.-čp.391 Husova-škola-drobná údržba</t>
  </si>
  <si>
    <t>Nebyt.hosp.-čp.391 Husova-ŠJ-DÚ</t>
  </si>
  <si>
    <t>Nebyt.hosp.-čp.422-RZS drobná údržba</t>
  </si>
  <si>
    <t>Nebyt.hosp.-čp.1353-Komenského drobná údržba</t>
  </si>
  <si>
    <t>Nebyt.hosp.-čp.1607 Máchova-drobná údržba</t>
  </si>
  <si>
    <t>Nebyt.hosp.-čp.245 J.Zábrany-drobná údržba (světla,malba stropu)</t>
  </si>
  <si>
    <t>Nebyt.hosp.-budovy SDH MČ</t>
  </si>
  <si>
    <t>Nebyt.hosp.-čp.389-DZS-výměna světel</t>
  </si>
  <si>
    <t>Nebyt.hosp.-čp.245-výměna plyn.kotle-kotelna</t>
  </si>
  <si>
    <t>Nebyt.hosp.-DÚ,oprava městského mobiliáře</t>
  </si>
  <si>
    <t>Nebyt.hosp.-čp.389-oprava soc.zařízení 1NP</t>
  </si>
  <si>
    <t>Nebyt.hosp.-čp.252 budova ČS-drobná údržba</t>
  </si>
  <si>
    <t>0361300182</t>
  </si>
  <si>
    <t>Nebytové hosp.-OV Hněvkovice</t>
  </si>
  <si>
    <t>0361300183</t>
  </si>
  <si>
    <t>Nebytové hosp.-OV Kletečná</t>
  </si>
  <si>
    <t>0361300184</t>
  </si>
  <si>
    <t>Nebyt.hosp.-oprava střechy garáží ul. Palackého</t>
  </si>
  <si>
    <t>VO-elektrická energie</t>
  </si>
  <si>
    <t>VO-provoz,služby</t>
  </si>
  <si>
    <t>VO-vánoční výzdoba</t>
  </si>
  <si>
    <t>VO-běžné opravy, údržba</t>
  </si>
  <si>
    <t>0363200025</t>
  </si>
  <si>
    <t>Pohřebnictví-úprava interiéru SOS čp.934</t>
  </si>
  <si>
    <t>Hřbitov,urnový háj-el.energie</t>
  </si>
  <si>
    <t>Pohřebnictví-hřbitov-služby</t>
  </si>
  <si>
    <t>Pohřebnictví-urnový háj-služby</t>
  </si>
  <si>
    <t>Hřbitov,UH-údržba stromů, výsadby</t>
  </si>
  <si>
    <t>Pohřebnictví-náklady za cizí zesnulé</t>
  </si>
  <si>
    <t>Komise pro architekturu a urbanismus</t>
  </si>
  <si>
    <t>Koordinátor investic, KAU a územního plánování</t>
  </si>
  <si>
    <t>Komunální služby-participativní rozpočet-licence program</t>
  </si>
  <si>
    <t>5122</t>
  </si>
  <si>
    <t>Podlimitní věcná břemena</t>
  </si>
  <si>
    <t>Komunál.služby-nájemné za užívané pozemky</t>
  </si>
  <si>
    <t>0363900042</t>
  </si>
  <si>
    <t>Komunální služby-územní studie</t>
  </si>
  <si>
    <t>0363900043</t>
  </si>
  <si>
    <t>Komunální služby-územní studie Plačkov</t>
  </si>
  <si>
    <t>0363900045</t>
  </si>
  <si>
    <t>Komunální služby-studie revitalizace Horního a Dolního náměstí</t>
  </si>
  <si>
    <t>Komunální služby-dezinfekce města</t>
  </si>
  <si>
    <t>0363900044</t>
  </si>
  <si>
    <t>Komunální služby-manuál veřejného prostranství</t>
  </si>
  <si>
    <t>0363900046</t>
  </si>
  <si>
    <t>Komun. služby-Rada dětí a mládeže-příspěvek na zapojení do grant.programu</t>
  </si>
  <si>
    <t>5613</t>
  </si>
  <si>
    <t>0363900041</t>
  </si>
  <si>
    <t>TS-bezúročná zápůjčka 2023</t>
  </si>
  <si>
    <t>Dotace-soc.sl.-Neuber Jaromír (pojízdná prodejna-provoz)</t>
  </si>
  <si>
    <t>Svazek obcí mikroregionu Zálesí-členský příspěvek</t>
  </si>
  <si>
    <t>Sběr a svoz PDO-sběr odpadů</t>
  </si>
  <si>
    <t>Sběr a svoz PDO-svoz košů</t>
  </si>
  <si>
    <t>0372200018</t>
  </si>
  <si>
    <t>D2D nádoby</t>
  </si>
  <si>
    <t>0372500010</t>
  </si>
  <si>
    <t>0374500065</t>
  </si>
  <si>
    <t>Péče o vzhled obce-květináče</t>
  </si>
  <si>
    <t>Veřejná zeleň-úklid listí</t>
  </si>
  <si>
    <t>Veřejná zeleň-sečení</t>
  </si>
  <si>
    <t>Veřejná zeleň-údržba v  MČ</t>
  </si>
  <si>
    <t>Veřejná zeleň-park LTRN</t>
  </si>
  <si>
    <t>0374500107</t>
  </si>
  <si>
    <t>Veřejná zeleň-realizace projektů výsadeb</t>
  </si>
  <si>
    <t>0374500108</t>
  </si>
  <si>
    <t>Parčík ul. Jihlavská</t>
  </si>
  <si>
    <t>0435100021</t>
  </si>
  <si>
    <t>Dotace-Oblastní charita HB-registr.soc.služby-nízkoprah.zaříz.pro děti a mládež</t>
  </si>
  <si>
    <t>0435900001</t>
  </si>
  <si>
    <t>Festival sociál.služeb FESST</t>
  </si>
  <si>
    <t>0437600003</t>
  </si>
  <si>
    <t>Dotace-Fokus H.Brod(činnost)-registr.soc.služby-Komunitní tým Pelhřimov</t>
  </si>
  <si>
    <t>0437600004</t>
  </si>
  <si>
    <t>Dotace-Fokus H.Brod(činnost)-registr.soc.služby-Centrum duševního zdraví</t>
  </si>
  <si>
    <t>0437600005</t>
  </si>
  <si>
    <t>Dotace-Fokus H.Brod(činnost)-registr.soc.služby-Tým podpory zaměstnávání</t>
  </si>
  <si>
    <t>Dotace-Spolek pro lůžk.hospic Mezi stromy,HB (psychoterapeut)reg.s.s.</t>
  </si>
  <si>
    <t>0437900013</t>
  </si>
  <si>
    <t>Dotace-Medou z.s.-registr.soc.sl.-sociální rehabilitace</t>
  </si>
  <si>
    <t>0437900014</t>
  </si>
  <si>
    <t>Dotace-Střed Třebíč-reg.soc.sl.-telef.krizová pomoc</t>
  </si>
  <si>
    <t>0437900015</t>
  </si>
  <si>
    <t>Dotace-Integrační centrum Sasov-reg.soc.sl.-odborné poradenství</t>
  </si>
  <si>
    <t>0437900016</t>
  </si>
  <si>
    <t>Dotace-Integrační centrum Sasov-reg.soc.sl.-denní stacionář</t>
  </si>
  <si>
    <t>6118</t>
  </si>
  <si>
    <t>Volba prezidenta republiky</t>
  </si>
  <si>
    <t>Volba prezidenta ČR</t>
  </si>
  <si>
    <t>0617100030</t>
  </si>
  <si>
    <t>Správa MěÚ-oprava severní fasády čp 300 a střešních prvků (PD)</t>
  </si>
  <si>
    <t>0000006118</t>
  </si>
  <si>
    <t>0000006409</t>
  </si>
  <si>
    <t>Projekt-Lesní hosp.plán město Humpolec</t>
  </si>
  <si>
    <t>0103600004</t>
  </si>
  <si>
    <t>Projekt-Lesní hosp.osnovy Humpolecko</t>
  </si>
  <si>
    <t>0221200007</t>
  </si>
  <si>
    <t>Projekty komunikací</t>
  </si>
  <si>
    <t>0221200122</t>
  </si>
  <si>
    <t>MK Pelhřimovská (PD)</t>
  </si>
  <si>
    <t>0221200125</t>
  </si>
  <si>
    <t>MK Mánesova (PD)</t>
  </si>
  <si>
    <t>0221200130</t>
  </si>
  <si>
    <t>MK 5.května (PD)</t>
  </si>
  <si>
    <t>0221200131</t>
  </si>
  <si>
    <t>MK Hradská (PD)</t>
  </si>
  <si>
    <t>Příprava rekonstr.mostu Kletečná (PD)</t>
  </si>
  <si>
    <t>0221200159</t>
  </si>
  <si>
    <t>MK Vosmíkova (PD)</t>
  </si>
  <si>
    <t>Chodník(lávka)ul. Lužická-podél komunikace III/34771</t>
  </si>
  <si>
    <t>MK Hálkova (PD)</t>
  </si>
  <si>
    <t>Vnitroblok Hálkova x Lnářská (studie)</t>
  </si>
  <si>
    <t>0221900082</t>
  </si>
  <si>
    <t>Stoupací pruh I/34</t>
  </si>
  <si>
    <t>0221900083</t>
  </si>
  <si>
    <t>Prostor mezi kinem a obch.domem (studie)</t>
  </si>
  <si>
    <t>0221900084</t>
  </si>
  <si>
    <t>Zastávka Světlice (stavba)</t>
  </si>
  <si>
    <t>0221900085</t>
  </si>
  <si>
    <t>Zastávka Kletečná (stavba)</t>
  </si>
  <si>
    <t>0221900086</t>
  </si>
  <si>
    <t>Chodník Hněvkovice</t>
  </si>
  <si>
    <t>0231000054</t>
  </si>
  <si>
    <t>Plán obnovy-vodovod ul.Pražská-Na Kasárnách</t>
  </si>
  <si>
    <t>0231000055</t>
  </si>
  <si>
    <t>Vodovod Plačkov,poz.parc.č. 470/5 a 464/1 (PD)</t>
  </si>
  <si>
    <t>0231000056</t>
  </si>
  <si>
    <t>Vodovod Pelhřimovská (PD)</t>
  </si>
  <si>
    <t>0232100052</t>
  </si>
  <si>
    <t>Plán obnovy-kanalizace ul.Pražská-Na Kasárnách</t>
  </si>
  <si>
    <t>0232100053</t>
  </si>
  <si>
    <t>Dešťová a splašk.kanalizace ZTV Blanická-Na Závodí-Spojovací (PD)</t>
  </si>
  <si>
    <t>0232100054</t>
  </si>
  <si>
    <t>ČOV Humpolec (PD)</t>
  </si>
  <si>
    <t>0232100055</t>
  </si>
  <si>
    <t>Kanalizace Plačkov,poz.parc.č. 470/5 a 464/1 (PD)</t>
  </si>
  <si>
    <t>0232100056</t>
  </si>
  <si>
    <t>Kanalizace Pelhřimovská (PD)</t>
  </si>
  <si>
    <t>OÚE-Mateřská škola Podhrad v Humpolci</t>
  </si>
  <si>
    <t>Fotbal.stadion-rekonstr.stupňů a plochy</t>
  </si>
  <si>
    <t>Hřiště Hněvkovice (PD)</t>
  </si>
  <si>
    <t>Hřiště Krasoňov (PD)</t>
  </si>
  <si>
    <t>Sestava kontejnerů-šatny fotbal-Okružní ul.</t>
  </si>
  <si>
    <t>0341200126</t>
  </si>
  <si>
    <t>Fotbal.stadion-rekonstr.zázemí (studie)</t>
  </si>
  <si>
    <t>0341200127</t>
  </si>
  <si>
    <t>Rekonstrukce sportovní haly TJ JISKRA (PD)</t>
  </si>
  <si>
    <t>0341200129</t>
  </si>
  <si>
    <t>Dětské hřiště Smetanova-opatření proti vandalismu (oplocení)</t>
  </si>
  <si>
    <t>0341200133</t>
  </si>
  <si>
    <t>Tenisová hala Hradská-výměna osvětlení (LED)</t>
  </si>
  <si>
    <t>0341200128</t>
  </si>
  <si>
    <t>ZS vstupní dveře pokladna</t>
  </si>
  <si>
    <t>0341200130</t>
  </si>
  <si>
    <t>Rezervní čerpadlo Žabák</t>
  </si>
  <si>
    <t>0341200131</t>
  </si>
  <si>
    <t>Vybavení šaten fotb.stadion</t>
  </si>
  <si>
    <t>0341200132</t>
  </si>
  <si>
    <t>Žabák digitální ukazatel tepl.vody,ovzduší,času</t>
  </si>
  <si>
    <t>BHS-celk.rekonstrukce bytů čp.19</t>
  </si>
  <si>
    <t>BHS-celk.rekonstrukce bytů čp.74</t>
  </si>
  <si>
    <t>BHS-výtah Školní čp.730 (PD)</t>
  </si>
  <si>
    <t>BHS-odizol.zdiva čp.730</t>
  </si>
  <si>
    <t>BHS-celk.rekonstrukce bytů čp.1313</t>
  </si>
  <si>
    <t>BHS-celk.rekonstrukce bytů čp.1326</t>
  </si>
  <si>
    <t>BHS-rekonstrukce bytů čp.1607</t>
  </si>
  <si>
    <t>Byt.hosp.-bytový dům Hálkova (PD)</t>
  </si>
  <si>
    <t>Byt.hosp.-ZTV Podkova (PD)</t>
  </si>
  <si>
    <t>Nebyt.hosp.-čp.885-rekonstrukce ordinace</t>
  </si>
  <si>
    <t>0361300185</t>
  </si>
  <si>
    <t>Nebyt.hosp.-rekonstrukce budov OV (studie)</t>
  </si>
  <si>
    <t>0361300186</t>
  </si>
  <si>
    <t>Nebyt.hosp.-budova u hřiště v Plačkově (studie)</t>
  </si>
  <si>
    <t>0361300187</t>
  </si>
  <si>
    <t>Nebyt.hosp.-výměna oken-chata Bělice</t>
  </si>
  <si>
    <t>0363100012</t>
  </si>
  <si>
    <t>VO nové akce (PD)</t>
  </si>
  <si>
    <t>0363100065</t>
  </si>
  <si>
    <t>VO Kletečná</t>
  </si>
  <si>
    <t>Pohřebnictví-hřbitov, UH-rekonstrukce cest</t>
  </si>
  <si>
    <t>Pohřebnictví-přístřešek+cesta-čp.934 SOS (studie)</t>
  </si>
  <si>
    <t>0363200026</t>
  </si>
  <si>
    <t>Pohřebnictví-kuch.linka čp.934 SOS</t>
  </si>
  <si>
    <t>Komunální služby-výkup nemovitostí</t>
  </si>
  <si>
    <t>0372500011</t>
  </si>
  <si>
    <t>Kompostárna-stav.úpravy plochy, likvidace cesty</t>
  </si>
  <si>
    <t>Veř.zeleň-vodní plocha u Dvoráku</t>
  </si>
  <si>
    <t>Veřejná zeleň-parkové úpravy Plačkov</t>
  </si>
  <si>
    <t>0374500106</t>
  </si>
  <si>
    <t>Veřejná zeleň-závlaha Stromovka</t>
  </si>
  <si>
    <t>0617100031</t>
  </si>
  <si>
    <t>Správa MěÚ-DMS program-St.úřad</t>
  </si>
  <si>
    <t>0617100028</t>
  </si>
  <si>
    <t>Správa MěÚ-zhotovení www města</t>
  </si>
  <si>
    <t>0617100032</t>
  </si>
  <si>
    <t>Správa MěÚ-infokiosek u Infocentra Humpolec</t>
  </si>
  <si>
    <t>6123</t>
  </si>
  <si>
    <t>Dopravní prostředky</t>
  </si>
  <si>
    <t>0617100033</t>
  </si>
  <si>
    <t>Správa MěÚ-služební auto</t>
  </si>
  <si>
    <t>2412</t>
  </si>
  <si>
    <t>0000098074</t>
  </si>
  <si>
    <t>0342900024</t>
  </si>
  <si>
    <t>0617100027</t>
  </si>
  <si>
    <t>Využívání a zneškodňování komunálních odpadů-Odměna za vytříděné složky odpadu</t>
  </si>
  <si>
    <t>Ostatní záležitosti kultury-MěKIS</t>
  </si>
  <si>
    <t>Finanční vypořádání-SVČ-neinv.průtok.dotace Míčkování anebo zatočíme s rýmou a kašlem</t>
  </si>
  <si>
    <t>POL(1) 8 Financování</t>
  </si>
  <si>
    <t>splaceno k 24.3.2023</t>
  </si>
  <si>
    <t>splaceno k 27. 3. 2023, do 12/2024 zbývá dočerpat 79,5 mil. Kč</t>
  </si>
  <si>
    <t>Celkem 8115</t>
  </si>
  <si>
    <t>PS-zůstatek</t>
  </si>
  <si>
    <t>Celkem PŘÍJMY</t>
  </si>
  <si>
    <t>0232100057</t>
  </si>
  <si>
    <t>Řešení likvidace a odvádění dešťových vod ul. Pelhřimovská (STUDIE)</t>
  </si>
  <si>
    <t>0311100006</t>
  </si>
  <si>
    <t>Vybavení školní zahrady MŠ Podhrad</t>
  </si>
  <si>
    <t>5494</t>
  </si>
  <si>
    <t>5123</t>
  </si>
  <si>
    <t>Podlimitní technické zhodnocení</t>
  </si>
  <si>
    <t>Nebyt.hosp.-čp.730 Školní</t>
  </si>
  <si>
    <t>6115</t>
  </si>
  <si>
    <t>Volby do zastupitelstev územních samosprávných celků</t>
  </si>
  <si>
    <t>0000006115</t>
  </si>
  <si>
    <t>Volby-zastupit.obcí a Senátu PČR</t>
  </si>
  <si>
    <t>OÚE - Hřiště ve Světlici</t>
  </si>
  <si>
    <t>0361300188</t>
  </si>
  <si>
    <t>Nebyt.-Altán Stromovka-modernizace</t>
  </si>
  <si>
    <t>0361300190</t>
  </si>
  <si>
    <t>0361300189</t>
  </si>
  <si>
    <t>Nebyt.-Altán Stromovka-gastro myčka</t>
  </si>
  <si>
    <t>Splátky půjčených prostředků od obyvatelstva-SF</t>
  </si>
  <si>
    <t>Neinvestiční přijaté transfery z všeobecné pokladní správy státního rozpočtu-Volba prezidenta ČR</t>
  </si>
  <si>
    <t>Neinvestiční přijaté transfery z všeobecné pokladní správy státního rozpočtu-Volby-zastupit.obce (Obec Hojanovice)</t>
  </si>
  <si>
    <t>4116</t>
  </si>
  <si>
    <t>Ostatní neinvestiční přijaté transfery ze státního rozpočtu-dotace na výkon sociální práce (vyjma SPOD)</t>
  </si>
  <si>
    <t>0000013015</t>
  </si>
  <si>
    <t>4121</t>
  </si>
  <si>
    <t>Neinvestiční přijaté transfery od obcí - za školní obědy 1-6/2023 a výkon přenesené působnosti za rok 2022</t>
  </si>
  <si>
    <t>Neinvestiční přijaté transfery od krajů-OÚE-Humpolecké vánoční kluziště</t>
  </si>
  <si>
    <t>Investiční přijaté transfery od krajů-OÚE-ICT 2022-Napojení LPR kamer PČR na optickou síť a trasování směr Želiv</t>
  </si>
  <si>
    <t>DPH</t>
  </si>
  <si>
    <t>Ostatní neinvestiční přijaté transfery ze státního rozpočtu-dotace sociálně-právní ochrana dětí</t>
  </si>
  <si>
    <t>Ostatní neinvestiční přijaté transfery ze státního rozpočtu-MZE-Oprava a odbahnění rybníka Kamšovák (p.č. 524/1)v k.ú.Petrovice u HU</t>
  </si>
  <si>
    <t>Ostatní neinvestiční přijaté transfery ze státního rozpočtu-Průtok-MěKIS neinv.dotace od MKČR-Příroda v knihovně</t>
  </si>
  <si>
    <t>4216</t>
  </si>
  <si>
    <t>Ostatní investiční přijaté transfery ze státního rozpočtu-MZE-Oprava a odbahnění rybníka Kamšovák (p.č. 524/1)v k.ú.Petrovice u HU</t>
  </si>
  <si>
    <t>OÚE-Oprava a odbahnění rybníků Velký (p.č.62) a Malý (p.č.61)v k.ú. Petrovice u HU</t>
  </si>
  <si>
    <t>OÚE-Oprava a odbahnění rybníka Kamšovák (p.č. 524/1)v k.ú.Petrovice u HU</t>
  </si>
  <si>
    <t>0331900025</t>
  </si>
  <si>
    <t>Dar RM-ARCHITECTURA,z.s.-Landscape festival Humpolec 2023-č.usn.239/13/RM/2023</t>
  </si>
  <si>
    <t>5336</t>
  </si>
  <si>
    <t>Neinvestiční transfery zřízeným příspěvkovým organizacím</t>
  </si>
  <si>
    <t>0331900026</t>
  </si>
  <si>
    <t>Průtok-MěKIS neinv.dotace od MKČR-Příroda v knihovně</t>
  </si>
  <si>
    <t>0332200032</t>
  </si>
  <si>
    <t>OÚE-Humpolec č.p.338-opravy a udržovací práce (Zichpil)</t>
  </si>
  <si>
    <t>0551200012</t>
  </si>
  <si>
    <t>Dar RM-SH ČMS-SDH Humpolec-pamětní medaile č.usn 242/13/RM/2023</t>
  </si>
  <si>
    <t>do 2030 0,45 % p.a. Q.spl.</t>
  </si>
  <si>
    <t>Správa v lesním hospodářství-Projekt-Lesní hosp.osnovy Humpolecko</t>
  </si>
  <si>
    <t>0000013024</t>
  </si>
  <si>
    <t>Trhy - DDHM</t>
  </si>
  <si>
    <t>Trhy-materiál</t>
  </si>
  <si>
    <t>Trhy-služby</t>
  </si>
  <si>
    <t>Nebyt.hosp.-altán Stromovka-drobná údržba,opravy,služby...</t>
  </si>
  <si>
    <t>0374900011</t>
  </si>
  <si>
    <t>OÚE-Naučná stezka Březina</t>
  </si>
  <si>
    <t>0617100034</t>
  </si>
  <si>
    <t>Správa MěÚ-úpravy Finanční úřad (kanceláře)</t>
  </si>
  <si>
    <t>0221200160</t>
  </si>
  <si>
    <t>Zábradlí na mostku Kletečná (745/1 v k.ú.Kletečná u Humpolce-účelová komunikace 1e)</t>
  </si>
  <si>
    <t>0222100005</t>
  </si>
  <si>
    <t>0222100006</t>
  </si>
  <si>
    <t>Budova čp.86 Hněvk. a příslušenství (pozemky st.84/1 a p.č.811 kú Hněvkovice u Humpolce)</t>
  </si>
  <si>
    <t>0361300191</t>
  </si>
  <si>
    <t>Nebyt.hosp.-Rampa OV Vilémov (246/9 v k.ú.Vilémov u Humpolce)</t>
  </si>
  <si>
    <t>0361300192</t>
  </si>
  <si>
    <t>Nebyt.hosp.-Sanace vlhkého zdiva OV Krasoňov</t>
  </si>
  <si>
    <t>OÚE-průtok neinv.dotace MŠMT "Šablony OP JAK" pro MŠ HU</t>
  </si>
  <si>
    <t>Ostatní neinvestiční přijaté transfery ze státního rozpočtu-OÚE-průtok neinv.dotace MŠMT "Šablony OP JAK" pro MŠ HU</t>
  </si>
  <si>
    <t>0311100007</t>
  </si>
  <si>
    <t>Dary fyzickým osobám</t>
  </si>
  <si>
    <t>Nákup materiálu jinde nezařazený</t>
  </si>
  <si>
    <t>Neinvestiční transfery nefinančním podnikatelům-právnickým osobám</t>
  </si>
  <si>
    <t>Studená voda včetně stočného a úplaty za odvod deštových vod</t>
  </si>
  <si>
    <t>Neinvestiční transfery fyzickým osobám nemající povahu daru</t>
  </si>
  <si>
    <t>Zpracování dat a služby související s informačními a komunikačnímni technologiemi</t>
  </si>
  <si>
    <t>Platby daní státnímu rozpočtu</t>
  </si>
  <si>
    <t>Neinvestiční půjčené prostředky nefinančním podnikatelům - PO</t>
  </si>
  <si>
    <t>Neinvestiční transfery nefinančním podnikatelům-fyzickým osobám</t>
  </si>
  <si>
    <t>Ostatní činnosti související se službami pro fyzické osoby</t>
  </si>
  <si>
    <t>ODPA(2) 39 Ostatní činnosti související se službami pro fyzické osoby</t>
  </si>
  <si>
    <t>Činnost orgánů krizového řízení na územní úrovni a dalších územních správních úřadů v oblasti krizového řízení</t>
  </si>
  <si>
    <t>Ostatní neinvestiční transfery fyzickým osobám</t>
  </si>
  <si>
    <t>Prádlo, oděv a obuv s výjimkou ochranných pomůcek</t>
  </si>
  <si>
    <t>Knihy a obdobné listinné informační prostředky</t>
  </si>
  <si>
    <t>0000551201</t>
  </si>
  <si>
    <t>OÚE Akceschopnost JPO - Kraj Vysočina</t>
  </si>
  <si>
    <t>Povinné pojistné na veřejné zdravotní pojištění</t>
  </si>
  <si>
    <t>Pojistné na zákonné pojištění odpovědnosti zaměstnavatele za škodu při pracovním úrazu nebo nemoci z povolání</t>
  </si>
  <si>
    <t>Neinvestiční půjčené prostředky fyzickým osobám</t>
  </si>
  <si>
    <t>XXX Zastávka Kletečná (stavba)</t>
  </si>
  <si>
    <t>XXX Zastávka Světlice (stavba)</t>
  </si>
  <si>
    <t>0617100035</t>
  </si>
  <si>
    <t>OÚE-Kraj Vys.-neinv.dotace ICT 2023-Školení Digitální gramotnost</t>
  </si>
  <si>
    <t>0617100036</t>
  </si>
  <si>
    <t>OÚE-Kraj Vys.-inv.dotace-ICT 2023-Výměna dosluhujícího databáz.serveru pro IS VERA</t>
  </si>
  <si>
    <t>Splátky půjčených prostředků od podnikatelských nefinančních subjektů - právn.osob-TS-bezúročná zápůjčka 2023</t>
  </si>
  <si>
    <t>SU 245 Depozitní účet - cizí prostředky</t>
  </si>
  <si>
    <t>SU 262 Peníze na cestě</t>
  </si>
  <si>
    <t>2023</t>
  </si>
  <si>
    <t>Skutečnost</t>
  </si>
  <si>
    <t>0000321002</t>
  </si>
  <si>
    <t>MŠMT Šablony OP JAK-podpora ZŠ Hálkova-průtok.neinv.dotace</t>
  </si>
  <si>
    <t>Přijaté dary na pořízení dlouhodobého majetku</t>
  </si>
  <si>
    <t>Ostatní neinvestiční přijaté transfery ze státního rozpočtu-MŠMT Šablony OP JAK-podpora ZŠ Hálkova-průtok.neinv.dotace</t>
  </si>
  <si>
    <t>Ostatní neinvestiční přijaté transfery ze státního rozpočtu-MZE-Oprava a odbahnění rybníků Velký (p.č.62) a Malý (p.č.61)v k.ú. Petrovice u HU</t>
  </si>
  <si>
    <t>Ostatní investiční přijaté transfery ze státního rozpočtu-MZE-Oprava a odbahnění rybníků Velký (p.č.62) a Malý (p.č.61)v k.ú. Petrovice u HU</t>
  </si>
  <si>
    <t>Podmínka: AND POL je mezi 5000, 6999</t>
  </si>
  <si>
    <t>Podmínka: AND POL=515*</t>
  </si>
  <si>
    <t>Skutečnost k 31.12.</t>
  </si>
  <si>
    <t xml:space="preserve">Index UR 23/SK22 </t>
  </si>
  <si>
    <t>Fond bydlení a rozvoje infrastruktury (FBI)</t>
  </si>
  <si>
    <t>ČSOB Term.týdenní vklad</t>
  </si>
  <si>
    <t>Dlouhodobé úvěry-zápůjčka SFŽP- technologie ZS</t>
  </si>
  <si>
    <t>Dlouhodobé úvěry- ČSOB - nepřímo čerpaný- na výkup pozemků Blanická ul.</t>
  </si>
  <si>
    <t>Dlouhodobé úvěry přímo čerpané - ČS, a-s. - ZTV Blanická</t>
  </si>
  <si>
    <t xml:space="preserve">predikce Cityfinance z 8.9.2023 </t>
  </si>
  <si>
    <t>0000301003</t>
  </si>
  <si>
    <t>0000321003</t>
  </si>
  <si>
    <t>Finanční vypořádání-Kraj-Potrav.pomoc dětem -MŠ</t>
  </si>
  <si>
    <t>Finanční vypořádání-Kraj-Potrav.pomoc dětem ZŠ Hálkova</t>
  </si>
  <si>
    <t>Neinvestiční přijaté transfery od krajů-OÚE Akceschopnost JPO</t>
  </si>
  <si>
    <t>0617100026</t>
  </si>
  <si>
    <t>0221900087</t>
  </si>
  <si>
    <t>Generel cyklistické dopravy města Humpolce</t>
  </si>
  <si>
    <t>0232100058</t>
  </si>
  <si>
    <t>ČOV Humpolec-ostatní služby</t>
  </si>
  <si>
    <t>0331900027</t>
  </si>
  <si>
    <t>Studie rekonstrukce národopisné expozice Muzeum dr. A. Hrdličky</t>
  </si>
  <si>
    <t>Rezerva na Dotace B "Zásad"- podpora v oblasti kultury</t>
  </si>
  <si>
    <t>Rezerva na Dotace C "Zásad"- podpora v oblasti ost. zájmových činností</t>
  </si>
  <si>
    <t>BHS -Masarykova 73</t>
  </si>
  <si>
    <t>0361300193</t>
  </si>
  <si>
    <t>Nebyt.hosp.-Energetický management města</t>
  </si>
  <si>
    <t>0363500017</t>
  </si>
  <si>
    <t>Územní plánování-městský architekt-služby</t>
  </si>
  <si>
    <t>Kraj-Potrav.pomoc dětem -MŠ</t>
  </si>
  <si>
    <t>Kraj-Potrav.pomoc dětem ZŠ Hálkova</t>
  </si>
  <si>
    <t>0332200033</t>
  </si>
  <si>
    <t>Hrad Orlík-roubení velké cisterny</t>
  </si>
  <si>
    <t>0341200134</t>
  </si>
  <si>
    <t>OÚE-Sportoviště Světlice</t>
  </si>
  <si>
    <t>BHS-celk.rekonstr. bytů čp 73</t>
  </si>
  <si>
    <t>0000060105</t>
  </si>
  <si>
    <t>BHS-Hálkova 601-energetická opatření (PD)</t>
  </si>
  <si>
    <t>0531100004</t>
  </si>
  <si>
    <t>OÚE-Kamerový syst. Humpolec-prevence kriminality (dotace MVČR)</t>
  </si>
  <si>
    <t>ODPA(3)</t>
  </si>
  <si>
    <t>ODPA(4) 1014 Ozdravování hospodářských zvířat, polních a speciálních plodin a zvláštní veterinární péče</t>
  </si>
  <si>
    <t>ODPA(4) 1039 Ostatní záležitosti lesního hospodářství</t>
  </si>
  <si>
    <t>ODPA(4) 2141 Vnitřní obchod</t>
  </si>
  <si>
    <t>ODPA(4) 2212 Silnice</t>
  </si>
  <si>
    <t>ODPA(4) 2219 Ostatní záležitosti pozemních komunikací</t>
  </si>
  <si>
    <t>ODPA(4) 2221 Provoz veřejné silniční dopravy</t>
  </si>
  <si>
    <t>ODPA(4) 2229 Ostatní záležitosti v silniční dopravě</t>
  </si>
  <si>
    <t>ODPA(4) 2292 Dopravní obslužnost veřejnými službami-linková</t>
  </si>
  <si>
    <t>ODPA(4) 2310 Pitná voda</t>
  </si>
  <si>
    <t>ODPA(4) 2321 Odvádění a čištění odpadních vod a nakládání s kaly</t>
  </si>
  <si>
    <t>ODPA(4) 2341 Vodní díla v zemědělské krajině</t>
  </si>
  <si>
    <t>ODPA(4) 3111 Mateřské školy</t>
  </si>
  <si>
    <t>ODPA(4) 3113 Základní školy</t>
  </si>
  <si>
    <t>ODPA(4) 3119 Ostatní záležitosti základního vzdělávání</t>
  </si>
  <si>
    <t>ODPA(4) 3121 Gymnázia</t>
  </si>
  <si>
    <t>ODPA(4) 3231 Základní umělecké školy</t>
  </si>
  <si>
    <t>ODPA(4) 3233 Střediska volného času</t>
  </si>
  <si>
    <t>ODPA(4) 3299 Ostatní záležitosti vzdělávání</t>
  </si>
  <si>
    <t>ODPA(4) 3312 Hudební činnost</t>
  </si>
  <si>
    <t>ODPA(4) 3313 Filmová tvorba, distribuce, kina a shromažďování audiovizuál. archiválií</t>
  </si>
  <si>
    <t>ODPA(4) 3319 Ostatní záležitosti kultury</t>
  </si>
  <si>
    <t>ODPA(4) 3322 Zachování a obnova kulturních památek</t>
  </si>
  <si>
    <t>ODPA(4) 3326 Pořízení, zachování a obnova hodnot místního kulturního, národního a historického povědomí</t>
  </si>
  <si>
    <t>ODPA(4) 3330 Činnosti registrovaných církví a náboženských společností</t>
  </si>
  <si>
    <t>ODPA(4) 3392 Zájmová činnost v kultuře</t>
  </si>
  <si>
    <t>ODPA(4) 3399 Ostatní záležitosti kultury, církví a sdělovacích prostředků</t>
  </si>
  <si>
    <t>ODPA(4) 3412 Sportovní zařízení ve vlastnictví obce</t>
  </si>
  <si>
    <t>ODPA(4) 3419 Ostatní sportovní činnost</t>
  </si>
  <si>
    <t>ODPA(4) 3421 Využití volného času dětí a mládeže</t>
  </si>
  <si>
    <t>ODPA(4) 3429 Ostatní zájmová činnost a rekreace</t>
  </si>
  <si>
    <t>ODPA(4) 3612 Bytové hospodářství</t>
  </si>
  <si>
    <t>ODPA(4) 3613 Nebytové hospodářství</t>
  </si>
  <si>
    <t>ODPA(4) 3631 Veřejné osvětlení</t>
  </si>
  <si>
    <t>ODPA(4) 3632 Pohřebnictví</t>
  </si>
  <si>
    <t>ODPA(4) 3635 Územní plánování</t>
  </si>
  <si>
    <t>ODPA(4) 3639 Komunální služby a územní rozvoj jinde nezařazené</t>
  </si>
  <si>
    <t>ODPA(4) 3699 Ostatní záležitosti bydlení, komunálních služeb a územního rozvoje</t>
  </si>
  <si>
    <t>ODPA(4) 3722 Sběr a svoz komunálních odpadů</t>
  </si>
  <si>
    <t>ODPA(4) 3725 Využívání a zneškodňování komunálních odpadů</t>
  </si>
  <si>
    <t>ODPA(4) 3733 Monitoring půdy a podzemní vody</t>
  </si>
  <si>
    <t>ODPA(4) 3744 Protierozní, protilavinová a protipožární ochrana</t>
  </si>
  <si>
    <t>ODPA(4) 3745 Péče o vzhled obcí a veřejnou zeleň</t>
  </si>
  <si>
    <t>ODPA(4) 3749 Ostatní činnosti k ochraně přírody a krajiny</t>
  </si>
  <si>
    <t>ODPA(4) 3900 Ostatní činnosti související se službami pro fyzické osoby</t>
  </si>
  <si>
    <t>ODPA(4) 4341 Sociální pomoc osobám v hmotné nouzi a občanům sociálně nepřizpůsobivým</t>
  </si>
  <si>
    <t>ODPA(4) 4350 Domovy pro seniory</t>
  </si>
  <si>
    <t>ODPA(4) 4351 Osobní asistence, pečovatelská služba a podpora samost.bydlení</t>
  </si>
  <si>
    <t>ODPA(4) 4359 Ostatní služby a činnosti v oblasti sociální péče</t>
  </si>
  <si>
    <t>ODPA(4) 4371 Raná péče a sociálně aktivizační služby pro rodiny s dětmi</t>
  </si>
  <si>
    <t>ODPA(4) 4376 Služby následné péče, terapeutické komunity a kontaktní centra</t>
  </si>
  <si>
    <t>ODPA(4) 4379 Ostatní služby a činnosti v oblasti sociální prevence</t>
  </si>
  <si>
    <t>ODPA(4) 5272 Činnost orgánů krizového řízení na územní úrovni a dalších územních správních úřadů v oblasti krizového řízení</t>
  </si>
  <si>
    <t>ODPA(4) 5273 Ostatní správa v oblasti krizového řízení</t>
  </si>
  <si>
    <t>ODPA(4) 5311 Bezpečnost a veřejný pořádek</t>
  </si>
  <si>
    <t>ODPA(4) 5512 Požární ochrana-dobrovolná část</t>
  </si>
  <si>
    <t>ODPA(4) 6112 Zastupitelstva obcí</t>
  </si>
  <si>
    <t>ODPA(4) 6115 Volby do zastupitelstev územních samosprávných celků</t>
  </si>
  <si>
    <t>ODPA(4) 6118 Volba prezidenta republiky</t>
  </si>
  <si>
    <t>ODPA(4) 6171 Činnost místní správy</t>
  </si>
  <si>
    <t>ODPA(4) 6221 Humanitární zahraniční pomoc přímá</t>
  </si>
  <si>
    <t>ODPA(4) 6310 Obecné příjmy a výdaje z finančních operací</t>
  </si>
  <si>
    <t>ODPA(4) 6320 Pojištění funkčně nespecifikované</t>
  </si>
  <si>
    <t>ODPA(4) 6399 Ostatní finanční operace</t>
  </si>
  <si>
    <t>ODPA(4) 6402 Finanční vypořádání</t>
  </si>
  <si>
    <t>ODPA(4) 6409 Ostatní činnosti jinde nezařazené</t>
  </si>
  <si>
    <t>ODPA(4) 1036 Správa v lesním hospodářství</t>
  </si>
  <si>
    <t>Ostatní neinvestiční přijaté transfery ze státního rozpočtu-dotace soc.-právní ochrana dětí - dofinanc. r. 2022</t>
  </si>
  <si>
    <t>Neinvestiční přijaté transfery od krajů-OÚE-Humpolec č.p.338-opravy a udržovací práce (Zichpil)</t>
  </si>
  <si>
    <t>5904</t>
  </si>
  <si>
    <t>Převody domněle neoprávněně použitých dotací zpět poskytovateli</t>
  </si>
  <si>
    <t>0363900047</t>
  </si>
  <si>
    <t>Vratka dotace ZTV Cípek</t>
  </si>
  <si>
    <t>6127</t>
  </si>
  <si>
    <t>Kulturní předměty</t>
  </si>
  <si>
    <t>0332600034</t>
  </si>
  <si>
    <t>Soška Sv. Antonína Petrovice</t>
  </si>
  <si>
    <t>0341200112</t>
  </si>
  <si>
    <t>Sněžná jáma na ZS</t>
  </si>
  <si>
    <t>0372200016</t>
  </si>
  <si>
    <t>Nové kontejn.stání Světlice +BIO</t>
  </si>
  <si>
    <t>Podmínka: AND POL je mezi 6000, 6999</t>
  </si>
  <si>
    <t>Plnění rozpisu rozpočtu příjmů a financování k 31.12.2023 v tisících Kč</t>
  </si>
  <si>
    <t>1334</t>
  </si>
  <si>
    <t>Příjem z odvodů za odnětí půdy ze zemědělského půdního fondu podle zákona upravujícího ochranu ZPF</t>
  </si>
  <si>
    <t>1382</t>
  </si>
  <si>
    <t>Příjem ze zrušeného odvodu z loterií a podobných her kromě odvodu z výherních hracích přístrojů</t>
  </si>
  <si>
    <t>Příjem z prodeje ostatního hmotného dlouhodobého majetku</t>
  </si>
  <si>
    <t>Ostatní neinvestiční přijaté transfery ze státního rozpočtu-OÚE-Mateřská škola Podhrad v Humpolci</t>
  </si>
  <si>
    <t>Ostatní neinvestiční přijaté transfery ze státního rozpočtu-OÚE-Rozšíř.digit.povodň.plánu a varovného inf.systému pro město Humpolec</t>
  </si>
  <si>
    <t>0551200008</t>
  </si>
  <si>
    <t>0551200013</t>
  </si>
  <si>
    <t>0551200014</t>
  </si>
  <si>
    <t>0551200015</t>
  </si>
  <si>
    <t>Ostatní neinvestiční přijaté transfery ze státního rozpočtu-OÚE SDH Humpolec-akceschopnost JPO-MVČR</t>
  </si>
  <si>
    <t>Ostatní neinvestiční přijaté transfery ze státního rozpočtu-OÚE SDH Hněvkovice-akceschopnost JPO-MVČR</t>
  </si>
  <si>
    <t>Ostatní neinvestiční přijaté transfery ze státního rozpočtu-OÚE SDH Kletečná-akceschopnost JPO-MVČR</t>
  </si>
  <si>
    <t>Ostatní neinvestiční přijaté transfery ze státního rozpočtu-OÚE SDH Světlice-akceschopnost JPO-MVČR</t>
  </si>
  <si>
    <t>0617100037</t>
  </si>
  <si>
    <t>Průtok-MěKIS neinv.dotace od Kraje-Infocentrum Humpolec</t>
  </si>
  <si>
    <t>Průtok-MěKIS neinv.dotace od Kraje-Naučná stezka "Po stopách historie"</t>
  </si>
  <si>
    <t>0331900029</t>
  </si>
  <si>
    <t>0331900030</t>
  </si>
  <si>
    <t>Neinvestiční přijaté transfery od krajů-Místní agenda 21</t>
  </si>
  <si>
    <t>Ostatní investiční přijaté transfery ze státního rozpočtu-MŽP-OÚE-Rozšíř.digit.povodň.plánu a varovného inf.systému pro město Humpolec</t>
  </si>
  <si>
    <t>Ostatní investiční přijaté transfery ze státního rozpočtu-MMR-OÚE-Mateřská škola Podhrad v Humpolci</t>
  </si>
  <si>
    <t>Ostatní investiční přijaté transfery ze státního rozpočtu-MV-OÚE-Kamerový syst. Humpolec-prevence kriminality (dotace MVČR)</t>
  </si>
  <si>
    <t>Investiční přijaté transfery ze státních fondů-SZIF-OÚE-Elektronická úřední deska</t>
  </si>
  <si>
    <t>Skutečnost k 31. 12.</t>
  </si>
  <si>
    <t>Plnění rozpisu rozpočtu běžných výdajů k 31.12.2023 v tisících Kč</t>
  </si>
  <si>
    <t>Oprava vodovodu ul.5.května od č.p. 314 k č.p. 786 (PD)</t>
  </si>
  <si>
    <t>0331900028</t>
  </si>
  <si>
    <t>Dar RM-Opus Organum-koncert Humpolec-Hommage á Santini-č.usn.432/21/RM/2023</t>
  </si>
  <si>
    <t>0332600035</t>
  </si>
  <si>
    <t>Dotace-Ludmila Brzoňová (obnova fasády Husova čp.71, HU)</t>
  </si>
  <si>
    <t>0332600036</t>
  </si>
  <si>
    <t>Dotace-Ing. Irena Mertová (obnova fasády Panskodomská čp.550, HU)</t>
  </si>
  <si>
    <t>0332600037</t>
  </si>
  <si>
    <t>Dotace-Mgr. Bohuslav Kratochvíl (obnova fasády Masarykova čp. 2, HU)</t>
  </si>
  <si>
    <t>OÚE SDH Hněvkovice-akceschopnost JPO-MVČR</t>
  </si>
  <si>
    <t>OÚE SDH Kletečná-akceschopnost JPO-MVČR</t>
  </si>
  <si>
    <t>OÚE SDH Světlice-akceschopnost JPO-MVČR</t>
  </si>
  <si>
    <t>OÚE SDH Humpolec-akceschopnost JPO-MVČR</t>
  </si>
  <si>
    <t>Dešťová kanalizace Lužická</t>
  </si>
  <si>
    <t>0232100059</t>
  </si>
  <si>
    <t>Kanalizace - Pstružný potok - Spojovací - Lužická (PD)</t>
  </si>
  <si>
    <t>0361300194</t>
  </si>
  <si>
    <t>Nebyt.hosp.-Oplocení a branka - Plačkov (pozemek p.č.st.120/3)</t>
  </si>
  <si>
    <t>6142</t>
  </si>
  <si>
    <t>Nadlimitní věcná břemena</t>
  </si>
  <si>
    <t>0363900048</t>
  </si>
  <si>
    <t>Komunální služby-nadlimitní věcná břemena</t>
  </si>
  <si>
    <t>0617100038</t>
  </si>
  <si>
    <t>Správa MěÚ-sněhová fréza OV Hněvkovice</t>
  </si>
  <si>
    <t>Plnění celkových výdajů - za oddíly - k 31.12.2023 v tis. Kč</t>
  </si>
  <si>
    <t>Běžné výdaje - za ODPA a oddíly  k 31.12.2023 v tisících Kč</t>
  </si>
  <si>
    <t>Podmínka: AND POL=5*</t>
  </si>
  <si>
    <t>Plnění kapitálových výdajů - za oddíly - k 31.12.2023 v tis. Kč</t>
  </si>
  <si>
    <t>Plnění výdajů - energie -  k 31.12.2023 v tis. Kč</t>
  </si>
  <si>
    <t>SK 12_23/SK 12_22</t>
  </si>
  <si>
    <t>HLAVNÍ KNIHA ZKRÁCENÁ K 31.12.2023 V KČ</t>
  </si>
  <si>
    <t>v r. 2023 čerpáno 4500 tis. Kč dle schv.rozp.na inv.akci Chodník(lávka)ul. Lužická-podél komunikace III/34771</t>
  </si>
  <si>
    <t>v r. 2023 čerpáno 3000 tis. Kč dle schv.rozp.na inv.akci MŠ Podhrad v Humpolci</t>
  </si>
  <si>
    <t>bude dooznačeno</t>
  </si>
  <si>
    <t>z toho fin. prostř. vodního hospodářství - rezerva plán obnovy</t>
  </si>
  <si>
    <t>Plnění rozpisu rozpočtu kapitálových výdajů k 31.12.2023 v tisících Kč</t>
  </si>
  <si>
    <t>Rozpočtový výsledek hospodaření: (+ přebytek, - schodek)</t>
  </si>
  <si>
    <t>Správa MěÚ-Energeticky úsporná opatření v čp 300 - severní fasáda a střešní prvky (PD)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</si>
</sst>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#,##0_ ;[Red]\-#,##0\ 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49" fontId="8" fillId="0" borderId="3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right" vertical="top" wrapText="1"/>
    </xf>
    <xf numFmtId="49" fontId="6" fillId="0" borderId="3" xfId="0" applyNumberFormat="1" applyFont="1" applyBorder="1" applyAlignment="1">
      <alignment horizontal="left" vertical="top" wrapText="1"/>
    </xf>
    <xf numFmtId="4" fontId="8" fillId="3" borderId="3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3" fillId="2" borderId="9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2" fillId="0" borderId="11" xfId="0" applyFont="1" applyBorder="1" applyAlignment="1">
      <alignment wrapText="1"/>
    </xf>
    <xf numFmtId="0" fontId="7" fillId="0" borderId="15" xfId="0" applyFont="1" applyBorder="1"/>
    <xf numFmtId="0" fontId="7" fillId="0" borderId="16" xfId="0" applyFont="1" applyBorder="1"/>
    <xf numFmtId="0" fontId="5" fillId="0" borderId="5" xfId="0" applyFont="1" applyBorder="1" applyAlignment="1">
      <alignment horizontal="center"/>
    </xf>
    <xf numFmtId="165" fontId="2" fillId="0" borderId="0" xfId="0" applyNumberFormat="1" applyFont="1"/>
    <xf numFmtId="4" fontId="8" fillId="3" borderId="5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0" fontId="3" fillId="6" borderId="8" xfId="0" applyFont="1" applyFill="1" applyBorder="1" applyAlignment="1">
      <alignment wrapText="1"/>
    </xf>
    <xf numFmtId="4" fontId="8" fillId="0" borderId="3" xfId="0" applyNumberFormat="1" applyFont="1" applyBorder="1" applyAlignment="1">
      <alignment horizontal="right" vertical="top"/>
    </xf>
    <xf numFmtId="4" fontId="8" fillId="3" borderId="8" xfId="0" applyNumberFormat="1" applyFont="1" applyFill="1" applyBorder="1" applyAlignment="1">
      <alignment horizontal="right" vertical="top"/>
    </xf>
    <xf numFmtId="4" fontId="8" fillId="8" borderId="3" xfId="0" applyNumberFormat="1" applyFont="1" applyFill="1" applyBorder="1" applyAlignment="1">
      <alignment horizontal="right" vertical="top"/>
    </xf>
    <xf numFmtId="4" fontId="6" fillId="8" borderId="3" xfId="0" applyNumberFormat="1" applyFont="1" applyFill="1" applyBorder="1" applyAlignment="1">
      <alignment horizontal="right" vertical="top"/>
    </xf>
    <xf numFmtId="4" fontId="8" fillId="9" borderId="3" xfId="0" applyNumberFormat="1" applyFont="1" applyFill="1" applyBorder="1" applyAlignment="1">
      <alignment horizontal="right" vertical="top"/>
    </xf>
    <xf numFmtId="49" fontId="6" fillId="8" borderId="3" xfId="0" applyNumberFormat="1" applyFont="1" applyFill="1" applyBorder="1" applyAlignment="1">
      <alignment horizontal="left" vertical="top" wrapText="1"/>
    </xf>
    <xf numFmtId="49" fontId="6" fillId="9" borderId="3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wrapText="1"/>
    </xf>
    <xf numFmtId="0" fontId="14" fillId="0" borderId="0" xfId="0" applyFont="1"/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3" fillId="2" borderId="27" xfId="0" applyFont="1" applyFill="1" applyBorder="1"/>
    <xf numFmtId="0" fontId="3" fillId="2" borderId="28" xfId="0" applyFont="1" applyFill="1" applyBorder="1"/>
    <xf numFmtId="0" fontId="3" fillId="2" borderId="28" xfId="0" applyFont="1" applyFill="1" applyBorder="1" applyAlignment="1">
      <alignment wrapText="1"/>
    </xf>
    <xf numFmtId="0" fontId="3" fillId="7" borderId="29" xfId="0" applyFont="1" applyFill="1" applyBorder="1" applyAlignment="1">
      <alignment wrapText="1"/>
    </xf>
    <xf numFmtId="0" fontId="2" fillId="0" borderId="24" xfId="0" applyFont="1" applyBorder="1" applyAlignment="1">
      <alignment wrapText="1"/>
    </xf>
    <xf numFmtId="0" fontId="3" fillId="2" borderId="31" xfId="0" applyFont="1" applyFill="1" applyBorder="1" applyAlignment="1">
      <alignment horizontal="left"/>
    </xf>
    <xf numFmtId="164" fontId="3" fillId="2" borderId="0" xfId="0" applyNumberFormat="1" applyFont="1" applyFill="1" applyAlignment="1">
      <alignment horizontal="right" vertical="center" wrapText="1"/>
    </xf>
    <xf numFmtId="0" fontId="2" fillId="0" borderId="33" xfId="0" applyFont="1" applyBorder="1" applyAlignment="1">
      <alignment wrapText="1"/>
    </xf>
    <xf numFmtId="0" fontId="2" fillId="0" borderId="16" xfId="0" applyFont="1" applyBorder="1" applyAlignment="1">
      <alignment wrapText="1"/>
    </xf>
    <xf numFmtId="164" fontId="3" fillId="2" borderId="7" xfId="0" applyNumberFormat="1" applyFont="1" applyFill="1" applyBorder="1" applyAlignment="1">
      <alignment horizontal="right" vertical="center" wrapText="1"/>
    </xf>
    <xf numFmtId="0" fontId="4" fillId="0" borderId="7" xfId="0" applyFont="1" applyBorder="1"/>
    <xf numFmtId="4" fontId="7" fillId="0" borderId="0" xfId="0" applyNumberFormat="1" applyFont="1"/>
    <xf numFmtId="0" fontId="10" fillId="0" borderId="0" xfId="0" applyFont="1" applyAlignment="1">
      <alignment wrapText="1"/>
    </xf>
    <xf numFmtId="4" fontId="10" fillId="0" borderId="0" xfId="0" applyNumberFormat="1" applyFont="1"/>
    <xf numFmtId="0" fontId="3" fillId="2" borderId="3" xfId="0" applyFont="1" applyFill="1" applyBorder="1"/>
    <xf numFmtId="49" fontId="6" fillId="0" borderId="8" xfId="0" applyNumberFormat="1" applyFont="1" applyBorder="1" applyAlignment="1">
      <alignment horizontal="left" vertical="top" wrapText="1"/>
    </xf>
    <xf numFmtId="4" fontId="6" fillId="0" borderId="8" xfId="0" applyNumberFormat="1" applyFont="1" applyBorder="1" applyAlignment="1">
      <alignment horizontal="right" vertical="top"/>
    </xf>
    <xf numFmtId="4" fontId="8" fillId="3" borderId="6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horizontal="right" vertical="top"/>
    </xf>
    <xf numFmtId="4" fontId="6" fillId="3" borderId="5" xfId="0" applyNumberFormat="1" applyFont="1" applyFill="1" applyBorder="1" applyAlignment="1">
      <alignment horizontal="right" vertical="top"/>
    </xf>
    <xf numFmtId="0" fontId="4" fillId="0" borderId="39" xfId="0" applyFont="1" applyBorder="1" applyAlignment="1">
      <alignment wrapText="1"/>
    </xf>
    <xf numFmtId="0" fontId="4" fillId="0" borderId="40" xfId="0" applyFont="1" applyBorder="1" applyAlignment="1">
      <alignment wrapText="1"/>
    </xf>
    <xf numFmtId="0" fontId="10" fillId="7" borderId="40" xfId="0" applyFont="1" applyFill="1" applyBorder="1" applyAlignment="1">
      <alignment wrapText="1"/>
    </xf>
    <xf numFmtId="0" fontId="4" fillId="0" borderId="37" xfId="0" applyFont="1" applyBorder="1" applyAlignment="1">
      <alignment wrapText="1"/>
    </xf>
    <xf numFmtId="0" fontId="10" fillId="7" borderId="37" xfId="0" applyFont="1" applyFill="1" applyBorder="1" applyAlignment="1">
      <alignment wrapText="1"/>
    </xf>
    <xf numFmtId="49" fontId="6" fillId="0" borderId="21" xfId="0" applyNumberFormat="1" applyFont="1" applyBorder="1" applyAlignment="1">
      <alignment horizontal="left" vertical="top" wrapText="1"/>
    </xf>
    <xf numFmtId="49" fontId="6" fillId="0" borderId="22" xfId="0" applyNumberFormat="1" applyFont="1" applyBorder="1" applyAlignment="1">
      <alignment horizontal="left" vertical="top" wrapText="1"/>
    </xf>
    <xf numFmtId="4" fontId="6" fillId="0" borderId="22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right" vertical="top"/>
    </xf>
    <xf numFmtId="164" fontId="3" fillId="2" borderId="6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wrapText="1"/>
    </xf>
    <xf numFmtId="3" fontId="4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/>
    </xf>
    <xf numFmtId="0" fontId="4" fillId="10" borderId="3" xfId="0" applyFont="1" applyFill="1" applyBorder="1"/>
    <xf numFmtId="0" fontId="4" fillId="10" borderId="3" xfId="0" applyFont="1" applyFill="1" applyBorder="1" applyAlignment="1">
      <alignment wrapText="1"/>
    </xf>
    <xf numFmtId="0" fontId="4" fillId="0" borderId="3" xfId="0" applyFont="1" applyBorder="1" applyAlignment="1">
      <alignment vertical="top" wrapText="1"/>
    </xf>
    <xf numFmtId="4" fontId="6" fillId="0" borderId="3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5" fillId="7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0" xfId="0" applyFont="1"/>
    <xf numFmtId="4" fontId="7" fillId="0" borderId="0" xfId="0" applyNumberFormat="1" applyFont="1" applyAlignment="1">
      <alignment wrapText="1"/>
    </xf>
    <xf numFmtId="3" fontId="0" fillId="0" borderId="0" xfId="0" applyNumberFormat="1"/>
    <xf numFmtId="3" fontId="18" fillId="0" borderId="3" xfId="0" applyNumberFormat="1" applyFont="1" applyBorder="1" applyAlignment="1">
      <alignment horizontal="right" vertical="center"/>
    </xf>
    <xf numFmtId="0" fontId="18" fillId="0" borderId="3" xfId="0" applyFont="1" applyBorder="1"/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1" fillId="0" borderId="18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2" fontId="1" fillId="0" borderId="0" xfId="0" applyNumberFormat="1" applyFont="1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166" fontId="1" fillId="0" borderId="0" xfId="0" applyNumberFormat="1" applyFont="1" applyAlignment="1">
      <alignment wrapText="1"/>
    </xf>
    <xf numFmtId="166" fontId="2" fillId="0" borderId="0" xfId="0" applyNumberFormat="1" applyFont="1"/>
    <xf numFmtId="3" fontId="0" fillId="0" borderId="0" xfId="0" applyNumberFormat="1" applyAlignment="1">
      <alignment wrapText="1"/>
    </xf>
    <xf numFmtId="3" fontId="2" fillId="0" borderId="0" xfId="0" applyNumberFormat="1" applyFont="1" applyAlignment="1">
      <alignment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4" fillId="0" borderId="12" xfId="0" applyFont="1" applyBorder="1"/>
    <xf numFmtId="3" fontId="4" fillId="0" borderId="44" xfId="0" applyNumberFormat="1" applyFont="1" applyBorder="1" applyAlignment="1">
      <alignment horizontal="right" vertical="center"/>
    </xf>
    <xf numFmtId="3" fontId="4" fillId="0" borderId="43" xfId="0" applyNumberFormat="1" applyFont="1" applyBorder="1" applyAlignment="1">
      <alignment horizontal="right" vertical="center" wrapText="1"/>
    </xf>
    <xf numFmtId="3" fontId="4" fillId="0" borderId="4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36" xfId="0" applyFont="1" applyBorder="1"/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/>
    </xf>
    <xf numFmtId="166" fontId="1" fillId="0" borderId="17" xfId="0" applyNumberFormat="1" applyFont="1" applyBorder="1" applyAlignment="1">
      <alignment horizontal="center" vertical="center" wrapText="1"/>
    </xf>
    <xf numFmtId="166" fontId="1" fillId="0" borderId="18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0" fontId="4" fillId="0" borderId="32" xfId="0" applyFont="1" applyBorder="1" applyAlignment="1">
      <alignment wrapText="1"/>
    </xf>
    <xf numFmtId="0" fontId="4" fillId="0" borderId="41" xfId="0" applyFont="1" applyBorder="1" applyAlignment="1">
      <alignment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wrapText="1"/>
    </xf>
    <xf numFmtId="3" fontId="1" fillId="7" borderId="24" xfId="0" applyNumberFormat="1" applyFont="1" applyFill="1" applyBorder="1" applyAlignment="1">
      <alignment wrapText="1"/>
    </xf>
    <xf numFmtId="3" fontId="21" fillId="0" borderId="17" xfId="0" applyNumberFormat="1" applyFont="1" applyBorder="1" applyAlignment="1">
      <alignment horizontal="center" vertical="center" wrapText="1"/>
    </xf>
    <xf numFmtId="3" fontId="3" fillId="7" borderId="12" xfId="0" applyNumberFormat="1" applyFont="1" applyFill="1" applyBorder="1" applyAlignment="1">
      <alignment horizontal="right" vertical="center" wrapText="1"/>
    </xf>
    <xf numFmtId="3" fontId="4" fillId="10" borderId="3" xfId="0" applyNumberFormat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3" fillId="2" borderId="46" xfId="0" applyNumberFormat="1" applyFont="1" applyFill="1" applyBorder="1" applyAlignment="1">
      <alignment horizontal="right" vertical="center" wrapText="1"/>
    </xf>
    <xf numFmtId="3" fontId="3" fillId="2" borderId="47" xfId="0" applyNumberFormat="1" applyFont="1" applyFill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vertical="center"/>
    </xf>
    <xf numFmtId="3" fontId="22" fillId="0" borderId="3" xfId="0" applyNumberFormat="1" applyFont="1" applyBorder="1" applyAlignment="1">
      <alignment horizontal="right" vertical="center"/>
    </xf>
    <xf numFmtId="3" fontId="22" fillId="10" borderId="3" xfId="0" applyNumberFormat="1" applyFont="1" applyFill="1" applyBorder="1" applyAlignment="1">
      <alignment horizontal="right" vertical="center"/>
    </xf>
    <xf numFmtId="3" fontId="13" fillId="2" borderId="12" xfId="0" applyNumberFormat="1" applyFont="1" applyFill="1" applyBorder="1" applyAlignment="1">
      <alignment horizontal="right" vertical="center" wrapText="1"/>
    </xf>
    <xf numFmtId="3" fontId="13" fillId="2" borderId="3" xfId="0" applyNumberFormat="1" applyFont="1" applyFill="1" applyBorder="1" applyAlignment="1">
      <alignment horizontal="right" vertical="center" wrapText="1"/>
    </xf>
    <xf numFmtId="3" fontId="13" fillId="2" borderId="36" xfId="0" applyNumberFormat="1" applyFont="1" applyFill="1" applyBorder="1" applyAlignment="1">
      <alignment horizontal="right" vertical="center" wrapText="1"/>
    </xf>
    <xf numFmtId="3" fontId="3" fillId="2" borderId="35" xfId="0" applyNumberFormat="1" applyFont="1" applyFill="1" applyBorder="1" applyAlignment="1">
      <alignment horizontal="right"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3" fontId="15" fillId="2" borderId="12" xfId="0" applyNumberFormat="1" applyFont="1" applyFill="1" applyBorder="1" applyAlignment="1">
      <alignment horizontal="right" vertical="center" wrapText="1"/>
    </xf>
    <xf numFmtId="3" fontId="15" fillId="2" borderId="3" xfId="0" applyNumberFormat="1" applyFont="1" applyFill="1" applyBorder="1" applyAlignment="1">
      <alignment horizontal="right" vertical="center" wrapText="1"/>
    </xf>
    <xf numFmtId="3" fontId="3" fillId="2" borderId="36" xfId="0" applyNumberFormat="1" applyFont="1" applyFill="1" applyBorder="1" applyAlignment="1">
      <alignment horizontal="right" vertical="center" wrapText="1"/>
    </xf>
    <xf numFmtId="3" fontId="4" fillId="0" borderId="12" xfId="0" applyNumberFormat="1" applyFont="1" applyBorder="1"/>
    <xf numFmtId="3" fontId="4" fillId="0" borderId="3" xfId="0" applyNumberFormat="1" applyFont="1" applyBorder="1"/>
    <xf numFmtId="3" fontId="1" fillId="7" borderId="3" xfId="0" applyNumberFormat="1" applyFont="1" applyFill="1" applyBorder="1"/>
    <xf numFmtId="3" fontId="1" fillId="0" borderId="12" xfId="0" applyNumberFormat="1" applyFont="1" applyBorder="1"/>
    <xf numFmtId="3" fontId="4" fillId="0" borderId="13" xfId="0" applyNumberFormat="1" applyFont="1" applyBorder="1"/>
    <xf numFmtId="3" fontId="4" fillId="0" borderId="14" xfId="0" applyNumberFormat="1" applyFont="1" applyBorder="1"/>
    <xf numFmtId="3" fontId="6" fillId="0" borderId="0" xfId="0" applyNumberFormat="1" applyFont="1" applyAlignment="1">
      <alignment horizontal="right" vertical="top"/>
    </xf>
    <xf numFmtId="164" fontId="2" fillId="0" borderId="0" xfId="0" applyNumberFormat="1" applyFont="1"/>
    <xf numFmtId="164" fontId="1" fillId="0" borderId="25" xfId="0" applyNumberFormat="1" applyFont="1" applyBorder="1" applyAlignment="1">
      <alignment wrapText="1"/>
    </xf>
    <xf numFmtId="164" fontId="21" fillId="0" borderId="19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 wrapText="1"/>
    </xf>
    <xf numFmtId="164" fontId="3" fillId="7" borderId="32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4" fillId="10" borderId="3" xfId="0" applyNumberFormat="1" applyFont="1" applyFill="1" applyBorder="1" applyAlignment="1">
      <alignment horizontal="right" vertical="center"/>
    </xf>
    <xf numFmtId="164" fontId="3" fillId="2" borderId="30" xfId="0" applyNumberFormat="1" applyFont="1" applyFill="1" applyBorder="1" applyAlignment="1">
      <alignment horizontal="right" vertical="center" wrapText="1"/>
    </xf>
    <xf numFmtId="164" fontId="3" fillId="2" borderId="32" xfId="0" applyNumberFormat="1" applyFont="1" applyFill="1" applyBorder="1" applyAlignment="1">
      <alignment horizontal="right" vertical="center" wrapText="1"/>
    </xf>
    <xf numFmtId="164" fontId="15" fillId="2" borderId="32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top"/>
    </xf>
    <xf numFmtId="4" fontId="5" fillId="0" borderId="4" xfId="0" applyNumberFormat="1" applyFont="1" applyBorder="1"/>
    <xf numFmtId="4" fontId="5" fillId="0" borderId="5" xfId="0" applyNumberFormat="1" applyFont="1" applyBorder="1"/>
    <xf numFmtId="4" fontId="5" fillId="0" borderId="6" xfId="0" applyNumberFormat="1" applyFont="1" applyBorder="1"/>
    <xf numFmtId="166" fontId="1" fillId="5" borderId="0" xfId="0" applyNumberFormat="1" applyFont="1" applyFill="1" applyAlignment="1">
      <alignment wrapText="1"/>
    </xf>
    <xf numFmtId="166" fontId="5" fillId="0" borderId="0" xfId="0" applyNumberFormat="1" applyFont="1"/>
    <xf numFmtId="0" fontId="1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66" fontId="5" fillId="5" borderId="0" xfId="0" applyNumberFormat="1" applyFont="1" applyFill="1"/>
    <xf numFmtId="0" fontId="4" fillId="0" borderId="9" xfId="0" applyFont="1" applyBorder="1"/>
    <xf numFmtId="0" fontId="4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16" xfId="0" applyFont="1" applyBorder="1" applyAlignment="1">
      <alignment horizontal="left" wrapText="1"/>
    </xf>
    <xf numFmtId="164" fontId="4" fillId="0" borderId="45" xfId="0" applyNumberFormat="1" applyFont="1" applyBorder="1" applyAlignment="1">
      <alignment horizontal="right" vertical="center"/>
    </xf>
    <xf numFmtId="164" fontId="4" fillId="0" borderId="32" xfId="0" applyNumberFormat="1" applyFont="1" applyBorder="1" applyAlignment="1">
      <alignment horizontal="right" vertical="center"/>
    </xf>
    <xf numFmtId="164" fontId="4" fillId="0" borderId="34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wrapText="1"/>
    </xf>
    <xf numFmtId="4" fontId="23" fillId="0" borderId="3" xfId="0" applyNumberFormat="1" applyFont="1" applyBorder="1" applyAlignment="1">
      <alignment horizontal="right" vertical="center"/>
    </xf>
    <xf numFmtId="4" fontId="24" fillId="2" borderId="3" xfId="0" applyNumberFormat="1" applyFont="1" applyFill="1" applyBorder="1" applyAlignment="1">
      <alignment horizontal="right" vertical="center" wrapText="1"/>
    </xf>
    <xf numFmtId="3" fontId="2" fillId="6" borderId="0" xfId="0" applyNumberFormat="1" applyFont="1" applyFill="1"/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vertical="center"/>
    </xf>
    <xf numFmtId="3" fontId="13" fillId="4" borderId="0" xfId="0" applyNumberFormat="1" applyFont="1" applyFill="1" applyAlignment="1">
      <alignment wrapText="1"/>
    </xf>
    <xf numFmtId="3" fontId="1" fillId="0" borderId="3" xfId="0" applyNumberFormat="1" applyFont="1" applyBorder="1" applyAlignment="1">
      <alignment horizontal="right" vertical="center"/>
    </xf>
    <xf numFmtId="3" fontId="5" fillId="4" borderId="0" xfId="0" applyNumberFormat="1" applyFont="1" applyFill="1"/>
    <xf numFmtId="3" fontId="5" fillId="0" borderId="0" xfId="0" applyNumberFormat="1" applyFont="1"/>
    <xf numFmtId="165" fontId="4" fillId="0" borderId="3" xfId="0" applyNumberFormat="1" applyFont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 wrapText="1"/>
    </xf>
    <xf numFmtId="166" fontId="4" fillId="0" borderId="3" xfId="0" applyNumberFormat="1" applyFont="1" applyBorder="1" applyAlignment="1">
      <alignment horizontal="right" vertical="center"/>
    </xf>
    <xf numFmtId="166" fontId="3" fillId="2" borderId="3" xfId="0" applyNumberFormat="1" applyFont="1" applyFill="1" applyBorder="1" applyAlignment="1">
      <alignment horizontal="right" vertical="center" wrapText="1"/>
    </xf>
    <xf numFmtId="3" fontId="0" fillId="5" borderId="0" xfId="0" applyNumberFormat="1" applyFill="1"/>
    <xf numFmtId="0" fontId="0" fillId="4" borderId="0" xfId="0" applyFill="1"/>
    <xf numFmtId="0" fontId="4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wrapText="1"/>
    </xf>
    <xf numFmtId="4" fontId="18" fillId="0" borderId="3" xfId="0" applyNumberFormat="1" applyFont="1" applyBorder="1" applyAlignment="1">
      <alignment horizontal="right" vertical="center"/>
    </xf>
    <xf numFmtId="3" fontId="17" fillId="2" borderId="3" xfId="0" applyNumberFormat="1" applyFont="1" applyFill="1" applyBorder="1" applyAlignment="1">
      <alignment horizontal="right" vertical="center" wrapText="1"/>
    </xf>
    <xf numFmtId="4" fontId="17" fillId="2" borderId="3" xfId="0" applyNumberFormat="1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38" xfId="0" applyFont="1" applyFill="1" applyBorder="1"/>
    <xf numFmtId="0" fontId="3" fillId="2" borderId="8" xfId="0" applyFont="1" applyFill="1" applyBorder="1"/>
    <xf numFmtId="0" fontId="3" fillId="2" borderId="42" xfId="0" applyFont="1" applyFill="1" applyBorder="1"/>
    <xf numFmtId="0" fontId="3" fillId="7" borderId="4" xfId="0" applyFont="1" applyFill="1" applyBorder="1"/>
    <xf numFmtId="0" fontId="3" fillId="7" borderId="5" xfId="0" applyFont="1" applyFill="1" applyBorder="1"/>
    <xf numFmtId="0" fontId="3" fillId="7" borderId="38" xfId="0" applyFont="1" applyFill="1" applyBorder="1"/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0" xfId="0" applyFont="1" applyAlignment="1">
      <alignment horizontal="right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3" fillId="2" borderId="3" xfId="0" applyFont="1" applyFill="1" applyBorder="1"/>
    <xf numFmtId="0" fontId="3" fillId="7" borderId="7" xfId="0" applyFont="1" applyFill="1" applyBorder="1" applyAlignment="1">
      <alignment horizontal="left"/>
    </xf>
    <xf numFmtId="0" fontId="3" fillId="7" borderId="9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2" fillId="2" borderId="0" xfId="0" applyFont="1" applyFill="1" applyAlignment="1">
      <alignment horizontal="center" vertical="center" wrapText="1"/>
    </xf>
    <xf numFmtId="0" fontId="3" fillId="2" borderId="7" xfId="0" applyFont="1" applyFill="1" applyBorder="1"/>
    <xf numFmtId="0" fontId="3" fillId="7" borderId="6" xfId="0" applyFont="1" applyFill="1" applyBorder="1"/>
    <xf numFmtId="165" fontId="1" fillId="0" borderId="0" xfId="0" applyNumberFormat="1" applyFont="1" applyAlignment="1">
      <alignment horizontal="right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5" fontId="12" fillId="2" borderId="0" xfId="0" applyNumberFormat="1" applyFont="1" applyFill="1" applyAlignment="1">
      <alignment horizontal="center" vertical="center" wrapText="1"/>
    </xf>
    <xf numFmtId="0" fontId="24" fillId="2" borderId="3" xfId="0" applyFont="1" applyFill="1" applyBorder="1" applyAlignment="1">
      <alignment wrapText="1"/>
    </xf>
    <xf numFmtId="0" fontId="24" fillId="2" borderId="3" xfId="0" applyFont="1" applyFill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Alignment="1">
      <alignment horizontal="center" vertical="center" wrapText="1"/>
    </xf>
    <xf numFmtId="0" fontId="1" fillId="0" borderId="33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left" wrapText="1"/>
    </xf>
    <xf numFmtId="0" fontId="20" fillId="2" borderId="0" xfId="0" applyFont="1" applyFill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7" fillId="2" borderId="3" xfId="0" applyFont="1" applyFill="1" applyBorder="1"/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left" vertical="top" wrapText="1"/>
    </xf>
    <xf numFmtId="0" fontId="7" fillId="0" borderId="5" xfId="0" applyFont="1" applyBorder="1"/>
    <xf numFmtId="49" fontId="6" fillId="0" borderId="0" xfId="0" applyNumberFormat="1" applyFont="1" applyAlignment="1">
      <alignment horizontal="left" vertical="top" wrapText="1"/>
    </xf>
    <xf numFmtId="0" fontId="7" fillId="0" borderId="0" xfId="0" applyFont="1"/>
    <xf numFmtId="49" fontId="8" fillId="3" borderId="0" xfId="0" applyNumberFormat="1" applyFont="1" applyFill="1" applyAlignment="1">
      <alignment horizontal="center" vertical="top" wrapText="1"/>
    </xf>
    <xf numFmtId="49" fontId="9" fillId="0" borderId="0" xfId="0" applyNumberFormat="1" applyFont="1" applyAlignment="1">
      <alignment horizontal="left" vertical="top" wrapText="1"/>
    </xf>
    <xf numFmtId="49" fontId="6" fillId="3" borderId="3" xfId="0" applyNumberFormat="1" applyFont="1" applyFill="1" applyBorder="1" applyAlignment="1">
      <alignment horizontal="left" vertical="top" wrapText="1"/>
    </xf>
    <xf numFmtId="0" fontId="7" fillId="0" borderId="3" xfId="0" applyFont="1" applyBorder="1"/>
    <xf numFmtId="0" fontId="7" fillId="0" borderId="8" xfId="0" applyFont="1" applyBorder="1"/>
    <xf numFmtId="49" fontId="8" fillId="3" borderId="8" xfId="0" applyNumberFormat="1" applyFont="1" applyFill="1" applyBorder="1" applyAlignment="1">
      <alignment horizontal="left" vertical="top" wrapText="1"/>
    </xf>
    <xf numFmtId="0" fontId="10" fillId="0" borderId="8" xfId="0" applyFont="1" applyBorder="1"/>
    <xf numFmtId="49" fontId="8" fillId="3" borderId="4" xfId="0" applyNumberFormat="1" applyFont="1" applyFill="1" applyBorder="1" applyAlignment="1">
      <alignment horizontal="left" vertical="top" wrapText="1"/>
    </xf>
    <xf numFmtId="0" fontId="10" fillId="0" borderId="5" xfId="0" applyFont="1" applyBorder="1"/>
    <xf numFmtId="0" fontId="10" fillId="0" borderId="38" xfId="0" applyFont="1" applyBorder="1"/>
    <xf numFmtId="49" fontId="8" fillId="3" borderId="3" xfId="0" applyNumberFormat="1" applyFont="1" applyFill="1" applyBorder="1" applyAlignment="1">
      <alignment horizontal="left" vertical="top" wrapText="1"/>
    </xf>
    <xf numFmtId="0" fontId="10" fillId="0" borderId="3" xfId="0" applyFont="1" applyBorder="1"/>
    <xf numFmtId="0" fontId="10" fillId="0" borderId="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4"/>
  <sheetViews>
    <sheetView topLeftCell="A142" zoomScaleNormal="100" workbookViewId="0">
      <selection activeCell="O17" sqref="O17"/>
    </sheetView>
  </sheetViews>
  <sheetFormatPr defaultColWidth="20.81640625" defaultRowHeight="15.5" x14ac:dyDescent="0.35"/>
  <cols>
    <col min="1" max="1" width="4.1796875" style="1" customWidth="1"/>
    <col min="2" max="2" width="4.1796875" style="5" customWidth="1"/>
    <col min="3" max="3" width="8.26953125" style="5" bestFit="1" customWidth="1"/>
    <col min="4" max="4" width="60.26953125" style="8" customWidth="1"/>
    <col min="5" max="5" width="10" style="5" bestFit="1" customWidth="1"/>
    <col min="6" max="6" width="37.26953125" style="8" customWidth="1"/>
    <col min="7" max="7" width="5.81640625" style="8" hidden="1" customWidth="1"/>
    <col min="8" max="8" width="0.26953125" style="5" customWidth="1"/>
    <col min="9" max="9" width="14.1796875" style="76" customWidth="1"/>
    <col min="10" max="10" width="14.54296875" style="76" customWidth="1"/>
    <col min="11" max="11" width="15.453125" style="76" customWidth="1"/>
    <col min="12" max="12" width="12" style="76" customWidth="1"/>
    <col min="13" max="13" width="10.7265625" style="160" bestFit="1" customWidth="1"/>
    <col min="14" max="14" width="12.453125" style="1" customWidth="1"/>
    <col min="15" max="16384" width="20.81640625" style="1"/>
  </cols>
  <sheetData>
    <row r="1" spans="1:14" x14ac:dyDescent="0.35">
      <c r="A1" s="250" t="s">
        <v>0</v>
      </c>
      <c r="B1" s="250"/>
      <c r="C1" s="250"/>
      <c r="D1" s="250"/>
      <c r="E1" s="250"/>
      <c r="F1" s="250"/>
      <c r="G1" s="102"/>
    </row>
    <row r="2" spans="1:14" x14ac:dyDescent="0.35">
      <c r="A2" s="250" t="s">
        <v>1</v>
      </c>
      <c r="B2" s="250"/>
      <c r="C2" s="250"/>
      <c r="D2" s="250"/>
      <c r="E2" s="250"/>
      <c r="F2" s="250"/>
      <c r="G2" s="102"/>
      <c r="H2" s="237"/>
      <c r="I2" s="237"/>
      <c r="J2" s="237"/>
      <c r="K2" s="237"/>
      <c r="L2" s="237"/>
      <c r="M2" s="237"/>
    </row>
    <row r="3" spans="1:14" ht="40.15" customHeight="1" thickBot="1" x14ac:dyDescent="0.4">
      <c r="A3" s="251" t="s">
        <v>1630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4" ht="16" thickBot="1" x14ac:dyDescent="0.4">
      <c r="A4" s="38"/>
      <c r="B4" s="39"/>
      <c r="C4" s="39"/>
      <c r="D4" s="39"/>
      <c r="E4" s="39"/>
      <c r="F4" s="39"/>
      <c r="G4" s="39"/>
      <c r="H4" s="39"/>
      <c r="I4" s="132"/>
      <c r="J4" s="132"/>
      <c r="K4" s="133"/>
      <c r="L4" s="132"/>
      <c r="M4" s="161"/>
    </row>
    <row r="5" spans="1:14" ht="27.65" customHeight="1" thickBot="1" x14ac:dyDescent="0.4">
      <c r="A5" s="40" t="s">
        <v>998</v>
      </c>
      <c r="B5" s="3" t="s">
        <v>997</v>
      </c>
      <c r="C5" s="3" t="s">
        <v>5</v>
      </c>
      <c r="D5" s="3" t="s">
        <v>3</v>
      </c>
      <c r="E5" s="3" t="s">
        <v>4</v>
      </c>
      <c r="F5" s="3" t="s">
        <v>3</v>
      </c>
      <c r="G5" s="3"/>
      <c r="H5" s="3" t="s">
        <v>6</v>
      </c>
      <c r="I5" s="238">
        <v>2023</v>
      </c>
      <c r="J5" s="239"/>
      <c r="K5" s="239"/>
      <c r="L5" s="239"/>
      <c r="M5" s="240"/>
    </row>
    <row r="6" spans="1:14" ht="42" x14ac:dyDescent="0.35">
      <c r="A6" s="40"/>
      <c r="B6" s="3"/>
      <c r="C6" s="3"/>
      <c r="D6" s="3"/>
      <c r="E6" s="3"/>
      <c r="F6" s="3"/>
      <c r="G6" s="3"/>
      <c r="H6" s="3"/>
      <c r="I6" s="134" t="s">
        <v>7</v>
      </c>
      <c r="J6" s="99" t="s">
        <v>8</v>
      </c>
      <c r="K6" s="99" t="s">
        <v>1510</v>
      </c>
      <c r="L6" s="99" t="s">
        <v>9</v>
      </c>
      <c r="M6" s="162" t="s">
        <v>10</v>
      </c>
      <c r="N6" s="99" t="s">
        <v>1517</v>
      </c>
    </row>
    <row r="7" spans="1:14" x14ac:dyDescent="0.35">
      <c r="A7" s="4" t="s">
        <v>963</v>
      </c>
      <c r="B7" s="4" t="s">
        <v>988</v>
      </c>
      <c r="C7" s="4" t="s">
        <v>996</v>
      </c>
      <c r="D7" s="4" t="s">
        <v>995</v>
      </c>
      <c r="E7" s="4"/>
      <c r="F7" s="6"/>
      <c r="G7" s="6"/>
      <c r="H7" s="4"/>
      <c r="I7" s="74">
        <v>36100</v>
      </c>
      <c r="J7" s="74">
        <v>36100</v>
      </c>
      <c r="K7" s="74">
        <v>39589.347159999998</v>
      </c>
      <c r="L7" s="74">
        <v>-3489.3471599999998</v>
      </c>
      <c r="M7" s="163">
        <v>109.6657816066482</v>
      </c>
      <c r="N7" s="74">
        <v>39350</v>
      </c>
    </row>
    <row r="8" spans="1:14" x14ac:dyDescent="0.35">
      <c r="A8" s="4" t="s">
        <v>963</v>
      </c>
      <c r="B8" s="4" t="s">
        <v>988</v>
      </c>
      <c r="C8" s="4" t="s">
        <v>994</v>
      </c>
      <c r="D8" s="4" t="s">
        <v>993</v>
      </c>
      <c r="E8" s="4"/>
      <c r="F8" s="6"/>
      <c r="G8" s="6"/>
      <c r="H8" s="4"/>
      <c r="I8" s="74">
        <v>2200</v>
      </c>
      <c r="J8" s="74">
        <v>2200</v>
      </c>
      <c r="K8" s="74">
        <v>3084.8480399999999</v>
      </c>
      <c r="L8" s="74">
        <v>-884.84803999999997</v>
      </c>
      <c r="M8" s="163">
        <v>140.22036545454546</v>
      </c>
      <c r="N8" s="74">
        <v>2880</v>
      </c>
    </row>
    <row r="9" spans="1:14" x14ac:dyDescent="0.35">
      <c r="A9" s="4" t="s">
        <v>963</v>
      </c>
      <c r="B9" s="4" t="s">
        <v>988</v>
      </c>
      <c r="C9" s="4" t="s">
        <v>992</v>
      </c>
      <c r="D9" s="4" t="s">
        <v>991</v>
      </c>
      <c r="E9" s="4"/>
      <c r="F9" s="6"/>
      <c r="G9" s="6"/>
      <c r="H9" s="4"/>
      <c r="I9" s="74">
        <v>7100</v>
      </c>
      <c r="J9" s="74">
        <v>8100</v>
      </c>
      <c r="K9" s="74">
        <v>8897.9648300000008</v>
      </c>
      <c r="L9" s="74">
        <v>-797.96483000000001</v>
      </c>
      <c r="M9" s="163">
        <v>109.85141765432098</v>
      </c>
      <c r="N9" s="74">
        <v>8420</v>
      </c>
    </row>
    <row r="10" spans="1:14" x14ac:dyDescent="0.35">
      <c r="A10" s="4" t="s">
        <v>963</v>
      </c>
      <c r="B10" s="4" t="s">
        <v>988</v>
      </c>
      <c r="C10" s="4" t="s">
        <v>990</v>
      </c>
      <c r="D10" s="4" t="s">
        <v>989</v>
      </c>
      <c r="E10" s="4"/>
      <c r="F10" s="6"/>
      <c r="G10" s="6"/>
      <c r="H10" s="4"/>
      <c r="I10" s="74">
        <v>48750</v>
      </c>
      <c r="J10" s="74">
        <v>54250</v>
      </c>
      <c r="K10" s="74">
        <v>64610.725760000001</v>
      </c>
      <c r="L10" s="74">
        <v>-10360.725759999999</v>
      </c>
      <c r="M10" s="163">
        <v>119.098112</v>
      </c>
      <c r="N10" s="74">
        <v>62630</v>
      </c>
    </row>
    <row r="11" spans="1:14" x14ac:dyDescent="0.35">
      <c r="A11" s="4" t="s">
        <v>963</v>
      </c>
      <c r="B11" s="4" t="s">
        <v>988</v>
      </c>
      <c r="C11" s="4" t="s">
        <v>987</v>
      </c>
      <c r="D11" s="4" t="s">
        <v>986</v>
      </c>
      <c r="E11" s="4"/>
      <c r="F11" s="6"/>
      <c r="G11" s="6"/>
      <c r="H11" s="4"/>
      <c r="I11" s="74">
        <v>15000</v>
      </c>
      <c r="J11" s="74">
        <v>17339.400000000001</v>
      </c>
      <c r="K11" s="74">
        <v>17339.400000000001</v>
      </c>
      <c r="L11" s="74">
        <v>0</v>
      </c>
      <c r="M11" s="163">
        <v>100</v>
      </c>
      <c r="N11" s="74"/>
    </row>
    <row r="12" spans="1:14" x14ac:dyDescent="0.35">
      <c r="A12" s="241" t="s">
        <v>985</v>
      </c>
      <c r="B12" s="241"/>
      <c r="C12" s="241"/>
      <c r="D12" s="241"/>
      <c r="E12" s="241"/>
      <c r="F12" s="241"/>
      <c r="G12" s="55"/>
      <c r="H12" s="55"/>
      <c r="I12" s="75">
        <v>109150</v>
      </c>
      <c r="J12" s="75">
        <v>117989.4</v>
      </c>
      <c r="K12" s="75">
        <v>133522.29</v>
      </c>
      <c r="L12" s="75">
        <v>-15532.89</v>
      </c>
      <c r="M12" s="164">
        <v>113.16</v>
      </c>
      <c r="N12" s="75"/>
    </row>
    <row r="13" spans="1:14" x14ac:dyDescent="0.35">
      <c r="A13" s="4" t="s">
        <v>963</v>
      </c>
      <c r="B13" s="4" t="s">
        <v>984</v>
      </c>
      <c r="C13" s="4" t="s">
        <v>983</v>
      </c>
      <c r="D13" s="4" t="s">
        <v>982</v>
      </c>
      <c r="E13" s="4"/>
      <c r="F13" s="6"/>
      <c r="G13" s="6"/>
      <c r="H13" s="4"/>
      <c r="I13" s="74">
        <v>117000</v>
      </c>
      <c r="J13" s="74">
        <v>117000</v>
      </c>
      <c r="K13" s="74">
        <v>116033.18548</v>
      </c>
      <c r="L13" s="74">
        <v>966.81452000000002</v>
      </c>
      <c r="M13" s="163">
        <v>99.173662803418807</v>
      </c>
      <c r="N13" s="74">
        <v>117050</v>
      </c>
    </row>
    <row r="14" spans="1:14" x14ac:dyDescent="0.35">
      <c r="A14" s="241" t="s">
        <v>981</v>
      </c>
      <c r="B14" s="241"/>
      <c r="C14" s="241"/>
      <c r="D14" s="241"/>
      <c r="E14" s="241"/>
      <c r="F14" s="241"/>
      <c r="G14" s="55"/>
      <c r="H14" s="55"/>
      <c r="I14" s="75">
        <v>117000</v>
      </c>
      <c r="J14" s="75">
        <v>117000</v>
      </c>
      <c r="K14" s="75">
        <v>116033.19</v>
      </c>
      <c r="L14" s="75">
        <v>966.81</v>
      </c>
      <c r="M14" s="164">
        <v>99.17</v>
      </c>
      <c r="N14" s="75"/>
    </row>
    <row r="15" spans="1:14" x14ac:dyDescent="0.35">
      <c r="A15" s="4" t="s">
        <v>963</v>
      </c>
      <c r="B15" s="4" t="s">
        <v>967</v>
      </c>
      <c r="C15" s="4" t="s">
        <v>1631</v>
      </c>
      <c r="D15" s="4" t="s">
        <v>1632</v>
      </c>
      <c r="E15" s="4"/>
      <c r="F15" s="6"/>
      <c r="G15" s="6"/>
      <c r="H15" s="4"/>
      <c r="I15" s="74">
        <v>0</v>
      </c>
      <c r="J15" s="74">
        <v>0</v>
      </c>
      <c r="K15" s="163">
        <v>0.10970000000000001</v>
      </c>
      <c r="L15" s="74">
        <v>-0.10970000000000001</v>
      </c>
      <c r="M15" s="163">
        <v>0</v>
      </c>
    </row>
    <row r="16" spans="1:14" x14ac:dyDescent="0.35">
      <c r="A16" s="4" t="s">
        <v>963</v>
      </c>
      <c r="B16" s="4" t="s">
        <v>967</v>
      </c>
      <c r="C16" s="4" t="s">
        <v>980</v>
      </c>
      <c r="D16" s="4" t="s">
        <v>979</v>
      </c>
      <c r="E16" s="4"/>
      <c r="F16" s="6"/>
      <c r="G16" s="6"/>
      <c r="H16" s="4"/>
      <c r="I16" s="74">
        <v>5</v>
      </c>
      <c r="J16" s="74">
        <v>5</v>
      </c>
      <c r="K16" s="74">
        <v>11.02173</v>
      </c>
      <c r="L16" s="74">
        <v>-6.0217299999999998</v>
      </c>
      <c r="M16" s="163">
        <v>220.43459999999999</v>
      </c>
    </row>
    <row r="17" spans="1:14" x14ac:dyDescent="0.35">
      <c r="A17" s="4" t="s">
        <v>963</v>
      </c>
      <c r="B17" s="4" t="s">
        <v>967</v>
      </c>
      <c r="C17" s="4" t="s">
        <v>978</v>
      </c>
      <c r="D17" s="4" t="s">
        <v>977</v>
      </c>
      <c r="E17" s="4"/>
      <c r="F17" s="6"/>
      <c r="G17" s="6"/>
      <c r="H17" s="4"/>
      <c r="I17" s="74">
        <v>250</v>
      </c>
      <c r="J17" s="74">
        <v>250</v>
      </c>
      <c r="K17" s="74">
        <v>276.78500000000003</v>
      </c>
      <c r="L17" s="74">
        <v>-26.785</v>
      </c>
      <c r="M17" s="163">
        <v>110.714</v>
      </c>
    </row>
    <row r="18" spans="1:14" x14ac:dyDescent="0.35">
      <c r="A18" s="4" t="s">
        <v>963</v>
      </c>
      <c r="B18" s="4" t="s">
        <v>967</v>
      </c>
      <c r="C18" s="4" t="s">
        <v>976</v>
      </c>
      <c r="D18" s="4" t="s">
        <v>975</v>
      </c>
      <c r="E18" s="4"/>
      <c r="F18" s="6"/>
      <c r="G18" s="6"/>
      <c r="H18" s="4"/>
      <c r="I18" s="74">
        <v>150</v>
      </c>
      <c r="J18" s="74">
        <v>150</v>
      </c>
      <c r="K18" s="74">
        <v>244.6</v>
      </c>
      <c r="L18" s="74">
        <v>-94.6</v>
      </c>
      <c r="M18" s="163">
        <v>163.06666666666666</v>
      </c>
    </row>
    <row r="19" spans="1:14" x14ac:dyDescent="0.35">
      <c r="A19" s="4" t="s">
        <v>963</v>
      </c>
      <c r="B19" s="4" t="s">
        <v>967</v>
      </c>
      <c r="C19" s="4" t="s">
        <v>974</v>
      </c>
      <c r="D19" s="4" t="s">
        <v>1095</v>
      </c>
      <c r="E19" s="4"/>
      <c r="F19" s="6"/>
      <c r="G19" s="6"/>
      <c r="H19" s="4"/>
      <c r="I19" s="74">
        <v>7500</v>
      </c>
      <c r="J19" s="74">
        <v>7500</v>
      </c>
      <c r="K19" s="74">
        <v>7991.2429400000001</v>
      </c>
      <c r="L19" s="74">
        <v>-491.24293999999998</v>
      </c>
      <c r="M19" s="163">
        <v>106.54990586666668</v>
      </c>
    </row>
    <row r="20" spans="1:14" x14ac:dyDescent="0.35">
      <c r="A20" s="4" t="s">
        <v>963</v>
      </c>
      <c r="B20" s="4" t="s">
        <v>967</v>
      </c>
      <c r="C20" s="4" t="s">
        <v>973</v>
      </c>
      <c r="D20" s="4" t="s">
        <v>972</v>
      </c>
      <c r="E20" s="4"/>
      <c r="F20" s="6"/>
      <c r="G20" s="6"/>
      <c r="H20" s="4"/>
      <c r="I20" s="74">
        <v>250</v>
      </c>
      <c r="J20" s="74">
        <v>250</v>
      </c>
      <c r="K20" s="74">
        <v>303.45</v>
      </c>
      <c r="L20" s="74">
        <v>-53.45</v>
      </c>
      <c r="M20" s="163">
        <v>121.38</v>
      </c>
    </row>
    <row r="21" spans="1:14" x14ac:dyDescent="0.35">
      <c r="A21" s="4" t="s">
        <v>963</v>
      </c>
      <c r="B21" s="4" t="s">
        <v>967</v>
      </c>
      <c r="C21" s="4" t="s">
        <v>971</v>
      </c>
      <c r="D21" s="4" t="s">
        <v>970</v>
      </c>
      <c r="E21" s="4"/>
      <c r="F21" s="6"/>
      <c r="G21" s="6"/>
      <c r="H21" s="4"/>
      <c r="I21" s="74">
        <v>4700</v>
      </c>
      <c r="J21" s="74">
        <v>4700</v>
      </c>
      <c r="K21" s="74">
        <v>5642.1369999999997</v>
      </c>
      <c r="L21" s="74">
        <v>-942.13699999999994</v>
      </c>
      <c r="M21" s="163">
        <v>120.04546808510638</v>
      </c>
    </row>
    <row r="22" spans="1:14" x14ac:dyDescent="0.35">
      <c r="A22" s="4" t="s">
        <v>963</v>
      </c>
      <c r="B22" s="4" t="s">
        <v>967</v>
      </c>
      <c r="C22" s="4" t="s">
        <v>969</v>
      </c>
      <c r="D22" s="4" t="s">
        <v>968</v>
      </c>
      <c r="E22" s="4"/>
      <c r="F22" s="6"/>
      <c r="G22" s="6"/>
      <c r="H22" s="4"/>
      <c r="I22" s="74">
        <v>1500</v>
      </c>
      <c r="J22" s="74">
        <v>1500</v>
      </c>
      <c r="K22" s="74">
        <v>1650.5340699999999</v>
      </c>
      <c r="L22" s="74">
        <v>-150.53407000000001</v>
      </c>
      <c r="M22" s="163">
        <v>110.03560466666666</v>
      </c>
    </row>
    <row r="23" spans="1:14" x14ac:dyDescent="0.35">
      <c r="A23" s="4" t="s">
        <v>963</v>
      </c>
      <c r="B23" s="4" t="s">
        <v>967</v>
      </c>
      <c r="C23" s="4" t="s">
        <v>1633</v>
      </c>
      <c r="D23" s="4" t="s">
        <v>1634</v>
      </c>
      <c r="E23" s="4"/>
      <c r="F23" s="6"/>
      <c r="G23" s="6"/>
      <c r="H23" s="4"/>
      <c r="I23" s="74">
        <v>0</v>
      </c>
      <c r="J23" s="74">
        <v>0</v>
      </c>
      <c r="K23" s="74">
        <v>1.6889999999999999E-2</v>
      </c>
      <c r="L23" s="74">
        <v>-1.6889999999999999E-2</v>
      </c>
      <c r="M23" s="163">
        <v>0</v>
      </c>
    </row>
    <row r="24" spans="1:14" x14ac:dyDescent="0.35">
      <c r="A24" s="4" t="s">
        <v>963</v>
      </c>
      <c r="B24" s="4" t="s">
        <v>967</v>
      </c>
      <c r="C24" s="4" t="s">
        <v>966</v>
      </c>
      <c r="D24" s="4" t="s">
        <v>965</v>
      </c>
      <c r="E24" s="4"/>
      <c r="F24" s="6"/>
      <c r="G24" s="6"/>
      <c r="H24" s="4"/>
      <c r="I24" s="74">
        <v>19000</v>
      </c>
      <c r="J24" s="74">
        <v>23000</v>
      </c>
      <c r="K24" s="74">
        <v>23265.087</v>
      </c>
      <c r="L24" s="74">
        <v>-265.08699999999999</v>
      </c>
      <c r="M24" s="163">
        <v>101.15255217391305</v>
      </c>
    </row>
    <row r="25" spans="1:14" x14ac:dyDescent="0.35">
      <c r="A25" s="241" t="s">
        <v>964</v>
      </c>
      <c r="B25" s="241"/>
      <c r="C25" s="241"/>
      <c r="D25" s="241"/>
      <c r="E25" s="241"/>
      <c r="F25" s="241"/>
      <c r="G25" s="55"/>
      <c r="H25" s="55"/>
      <c r="I25" s="75">
        <v>33355</v>
      </c>
      <c r="J25" s="75">
        <v>37355</v>
      </c>
      <c r="K25" s="75">
        <v>39384.99</v>
      </c>
      <c r="L25" s="75">
        <v>-2029.99</v>
      </c>
      <c r="M25" s="164">
        <v>105.43</v>
      </c>
    </row>
    <row r="26" spans="1:14" x14ac:dyDescent="0.35">
      <c r="A26" s="4" t="s">
        <v>963</v>
      </c>
      <c r="B26" s="4" t="s">
        <v>962</v>
      </c>
      <c r="C26" s="4" t="s">
        <v>961</v>
      </c>
      <c r="D26" s="4" t="s">
        <v>960</v>
      </c>
      <c r="E26" s="4"/>
      <c r="F26" s="6"/>
      <c r="G26" s="6"/>
      <c r="H26" s="4"/>
      <c r="I26" s="74">
        <v>9900</v>
      </c>
      <c r="J26" s="74">
        <v>9900</v>
      </c>
      <c r="K26" s="74">
        <v>10248.961590000001</v>
      </c>
      <c r="L26" s="74">
        <v>-348.96159</v>
      </c>
      <c r="M26" s="163">
        <v>103.52486454545455</v>
      </c>
    </row>
    <row r="27" spans="1:14" x14ac:dyDescent="0.35">
      <c r="A27" s="241" t="s">
        <v>959</v>
      </c>
      <c r="B27" s="241"/>
      <c r="C27" s="241"/>
      <c r="D27" s="241"/>
      <c r="E27" s="241"/>
      <c r="F27" s="241"/>
      <c r="G27" s="55"/>
      <c r="H27" s="55"/>
      <c r="I27" s="75">
        <v>9900</v>
      </c>
      <c r="J27" s="75">
        <v>9900</v>
      </c>
      <c r="K27" s="75">
        <v>10248.959999999999</v>
      </c>
      <c r="L27" s="75">
        <v>-348.96</v>
      </c>
      <c r="M27" s="164">
        <v>103.52</v>
      </c>
    </row>
    <row r="28" spans="1:14" x14ac:dyDescent="0.35">
      <c r="A28" s="241" t="s">
        <v>958</v>
      </c>
      <c r="B28" s="241"/>
      <c r="C28" s="241"/>
      <c r="D28" s="241"/>
      <c r="E28" s="241"/>
      <c r="F28" s="241"/>
      <c r="G28" s="55"/>
      <c r="H28" s="55"/>
      <c r="I28" s="75">
        <v>269405</v>
      </c>
      <c r="J28" s="75">
        <v>282244.40000000002</v>
      </c>
      <c r="K28" s="75">
        <v>299189.43</v>
      </c>
      <c r="L28" s="75">
        <v>-16945.03</v>
      </c>
      <c r="M28" s="164">
        <v>106</v>
      </c>
    </row>
    <row r="29" spans="1:14" x14ac:dyDescent="0.35">
      <c r="A29" s="242" t="s">
        <v>1083</v>
      </c>
      <c r="B29" s="243"/>
      <c r="C29" s="243"/>
      <c r="D29" s="243"/>
      <c r="E29" s="243"/>
      <c r="F29" s="243"/>
      <c r="G29" s="243"/>
      <c r="H29" s="243"/>
      <c r="I29" s="135">
        <f>I7+I8+I9+I10+I13</f>
        <v>211150</v>
      </c>
      <c r="J29" s="79">
        <f>J7+J8+J9+J10+J13</f>
        <v>217650</v>
      </c>
      <c r="K29" s="79">
        <f>K7+K8+K9+K10+K13</f>
        <v>232216.07127000001</v>
      </c>
      <c r="L29" s="79">
        <f>L7+L8+L9+L10+L13</f>
        <v>-14566.07127</v>
      </c>
      <c r="M29" s="165">
        <f>K29/J29*100</f>
        <v>106.69242879393524</v>
      </c>
      <c r="N29" s="79">
        <f>N7+N8+N9+N10+N13</f>
        <v>230330</v>
      </c>
    </row>
    <row r="30" spans="1:14" ht="37.5" customHeight="1" x14ac:dyDescent="0.35">
      <c r="A30" s="4" t="s">
        <v>918</v>
      </c>
      <c r="B30" s="4" t="s">
        <v>38</v>
      </c>
      <c r="C30" s="4" t="s">
        <v>957</v>
      </c>
      <c r="D30" s="85" t="s">
        <v>956</v>
      </c>
      <c r="E30" s="4" t="s">
        <v>23</v>
      </c>
      <c r="F30" s="6" t="s">
        <v>24</v>
      </c>
      <c r="G30" s="6"/>
      <c r="H30" s="4"/>
      <c r="I30" s="74">
        <v>2</v>
      </c>
      <c r="J30" s="74">
        <v>2</v>
      </c>
      <c r="K30" s="74">
        <v>1</v>
      </c>
      <c r="L30" s="74">
        <v>1</v>
      </c>
      <c r="M30" s="163">
        <v>50</v>
      </c>
    </row>
    <row r="31" spans="1:14" ht="30" customHeight="1" x14ac:dyDescent="0.35">
      <c r="A31" s="4" t="s">
        <v>918</v>
      </c>
      <c r="B31" s="4" t="s">
        <v>38</v>
      </c>
      <c r="C31" s="4" t="s">
        <v>957</v>
      </c>
      <c r="D31" s="85" t="s">
        <v>956</v>
      </c>
      <c r="E31" s="4" t="s">
        <v>109</v>
      </c>
      <c r="F31" s="6" t="s">
        <v>110</v>
      </c>
      <c r="G31" s="6"/>
      <c r="H31" s="4"/>
      <c r="I31" s="74">
        <v>55000</v>
      </c>
      <c r="J31" s="74">
        <v>55000</v>
      </c>
      <c r="K31" s="74">
        <v>57006.154640000001</v>
      </c>
      <c r="L31" s="74">
        <v>-2006.15464</v>
      </c>
      <c r="M31" s="163">
        <v>103.64755389090909</v>
      </c>
    </row>
    <row r="32" spans="1:14" ht="31.5" customHeight="1" x14ac:dyDescent="0.35">
      <c r="A32" s="4" t="s">
        <v>918</v>
      </c>
      <c r="B32" s="4" t="s">
        <v>38</v>
      </c>
      <c r="C32" s="4" t="s">
        <v>957</v>
      </c>
      <c r="D32" s="85" t="s">
        <v>956</v>
      </c>
      <c r="E32" s="4" t="s">
        <v>383</v>
      </c>
      <c r="F32" s="6" t="s">
        <v>384</v>
      </c>
      <c r="G32" s="6"/>
      <c r="H32" s="4"/>
      <c r="I32" s="74">
        <v>7900</v>
      </c>
      <c r="J32" s="74">
        <v>7900</v>
      </c>
      <c r="K32" s="74">
        <v>9017.4410900000003</v>
      </c>
      <c r="L32" s="74">
        <v>-1117.44109</v>
      </c>
      <c r="M32" s="163">
        <v>114.14482392405064</v>
      </c>
    </row>
    <row r="33" spans="1:13" ht="36.75" customHeight="1" x14ac:dyDescent="0.35">
      <c r="A33" s="4" t="s">
        <v>918</v>
      </c>
      <c r="B33" s="4" t="s">
        <v>38</v>
      </c>
      <c r="C33" s="4" t="s">
        <v>957</v>
      </c>
      <c r="D33" s="85" t="s">
        <v>956</v>
      </c>
      <c r="E33" s="4" t="s">
        <v>429</v>
      </c>
      <c r="F33" s="6" t="s">
        <v>430</v>
      </c>
      <c r="G33" s="6"/>
      <c r="H33" s="4"/>
      <c r="I33" s="74">
        <v>10</v>
      </c>
      <c r="J33" s="74">
        <v>10</v>
      </c>
      <c r="K33" s="74">
        <v>10.08</v>
      </c>
      <c r="L33" s="74">
        <v>-0.08</v>
      </c>
      <c r="M33" s="163">
        <v>100.8</v>
      </c>
    </row>
    <row r="34" spans="1:13" ht="46.5" x14ac:dyDescent="0.35">
      <c r="A34" s="4" t="s">
        <v>918</v>
      </c>
      <c r="B34" s="4" t="s">
        <v>38</v>
      </c>
      <c r="C34" s="4" t="s">
        <v>957</v>
      </c>
      <c r="D34" s="6" t="s">
        <v>956</v>
      </c>
      <c r="E34" s="4" t="s">
        <v>556</v>
      </c>
      <c r="F34" s="6" t="s">
        <v>1393</v>
      </c>
      <c r="G34" s="6"/>
      <c r="H34" s="4" t="s">
        <v>1245</v>
      </c>
      <c r="I34" s="74">
        <v>3000</v>
      </c>
      <c r="J34" s="74">
        <v>0</v>
      </c>
      <c r="K34" s="74">
        <v>0</v>
      </c>
      <c r="L34" s="74">
        <v>0</v>
      </c>
      <c r="M34" s="163">
        <v>0</v>
      </c>
    </row>
    <row r="35" spans="1:13" ht="31" x14ac:dyDescent="0.35">
      <c r="A35" s="4" t="s">
        <v>918</v>
      </c>
      <c r="B35" s="4" t="s">
        <v>38</v>
      </c>
      <c r="C35" s="4" t="s">
        <v>957</v>
      </c>
      <c r="D35" s="6" t="s">
        <v>956</v>
      </c>
      <c r="E35" s="4" t="s">
        <v>621</v>
      </c>
      <c r="F35" s="6" t="s">
        <v>620</v>
      </c>
      <c r="G35" s="6"/>
      <c r="H35" s="4"/>
      <c r="I35" s="74">
        <v>20</v>
      </c>
      <c r="J35" s="74">
        <v>20</v>
      </c>
      <c r="K35" s="74">
        <v>27.886089999999999</v>
      </c>
      <c r="L35" s="74">
        <v>-7.8860900000000003</v>
      </c>
      <c r="M35" s="163">
        <v>139.43045000000001</v>
      </c>
    </row>
    <row r="36" spans="1:13" ht="33.75" customHeight="1" x14ac:dyDescent="0.35">
      <c r="A36" s="4" t="s">
        <v>918</v>
      </c>
      <c r="B36" s="4" t="s">
        <v>38</v>
      </c>
      <c r="C36" s="4" t="s">
        <v>957</v>
      </c>
      <c r="D36" s="85" t="s">
        <v>956</v>
      </c>
      <c r="E36" s="4" t="s">
        <v>749</v>
      </c>
      <c r="F36" s="6" t="s">
        <v>750</v>
      </c>
      <c r="G36" s="6"/>
      <c r="H36" s="4"/>
      <c r="I36" s="74">
        <v>10</v>
      </c>
      <c r="J36" s="74">
        <v>10</v>
      </c>
      <c r="K36" s="74">
        <v>1.51</v>
      </c>
      <c r="L36" s="74">
        <v>8.49</v>
      </c>
      <c r="M36" s="163">
        <v>15.1</v>
      </c>
    </row>
    <row r="37" spans="1:13" ht="31" x14ac:dyDescent="0.35">
      <c r="A37" s="4" t="s">
        <v>918</v>
      </c>
      <c r="B37" s="4" t="s">
        <v>38</v>
      </c>
      <c r="C37" s="4" t="s">
        <v>955</v>
      </c>
      <c r="D37" s="6" t="s">
        <v>954</v>
      </c>
      <c r="E37" s="4" t="s">
        <v>749</v>
      </c>
      <c r="F37" s="6" t="s">
        <v>750</v>
      </c>
      <c r="G37" s="6"/>
      <c r="H37" s="4"/>
      <c r="I37" s="74">
        <v>2</v>
      </c>
      <c r="J37" s="74">
        <v>2</v>
      </c>
      <c r="K37" s="74">
        <v>0.91500000000000004</v>
      </c>
      <c r="L37" s="74">
        <v>1.085</v>
      </c>
      <c r="M37" s="163">
        <v>45.75</v>
      </c>
    </row>
    <row r="38" spans="1:13" x14ac:dyDescent="0.35">
      <c r="A38" s="4" t="s">
        <v>918</v>
      </c>
      <c r="B38" s="4" t="s">
        <v>38</v>
      </c>
      <c r="C38" s="4" t="s">
        <v>953</v>
      </c>
      <c r="D38" s="4" t="s">
        <v>952</v>
      </c>
      <c r="E38" s="4" t="s">
        <v>749</v>
      </c>
      <c r="F38" s="6" t="s">
        <v>750</v>
      </c>
      <c r="G38" s="6"/>
      <c r="H38" s="4"/>
      <c r="I38" s="74">
        <v>120</v>
      </c>
      <c r="J38" s="74">
        <v>120</v>
      </c>
      <c r="K38" s="74">
        <v>1890.4974</v>
      </c>
      <c r="L38" s="74">
        <v>-1770.4974</v>
      </c>
      <c r="M38" s="163">
        <v>1575.4145000000001</v>
      </c>
    </row>
    <row r="39" spans="1:13" x14ac:dyDescent="0.35">
      <c r="A39" s="4" t="s">
        <v>918</v>
      </c>
      <c r="B39" s="4" t="s">
        <v>38</v>
      </c>
      <c r="C39" s="4" t="s">
        <v>951</v>
      </c>
      <c r="D39" s="4" t="s">
        <v>950</v>
      </c>
      <c r="E39" s="4" t="s">
        <v>137</v>
      </c>
      <c r="F39" s="6" t="s">
        <v>138</v>
      </c>
      <c r="G39" s="6"/>
      <c r="H39" s="4"/>
      <c r="I39" s="74">
        <v>509</v>
      </c>
      <c r="J39" s="74">
        <v>509</v>
      </c>
      <c r="K39" s="74">
        <v>499</v>
      </c>
      <c r="L39" s="74">
        <v>10</v>
      </c>
      <c r="M39" s="163">
        <v>98.035363457760312</v>
      </c>
    </row>
    <row r="40" spans="1:13" x14ac:dyDescent="0.35">
      <c r="A40" s="4" t="s">
        <v>918</v>
      </c>
      <c r="B40" s="4" t="s">
        <v>38</v>
      </c>
      <c r="C40" s="4" t="s">
        <v>951</v>
      </c>
      <c r="D40" s="4" t="s">
        <v>950</v>
      </c>
      <c r="E40" s="4" t="s">
        <v>147</v>
      </c>
      <c r="F40" s="6" t="s">
        <v>151</v>
      </c>
      <c r="G40" s="6"/>
      <c r="H40" s="4" t="s">
        <v>150</v>
      </c>
      <c r="I40" s="74">
        <v>1040</v>
      </c>
      <c r="J40" s="74">
        <v>1040</v>
      </c>
      <c r="K40" s="74">
        <v>1044.5992799999999</v>
      </c>
      <c r="L40" s="74">
        <v>-4.5992800000000003</v>
      </c>
      <c r="M40" s="163">
        <v>100.44223846153847</v>
      </c>
    </row>
    <row r="41" spans="1:13" x14ac:dyDescent="0.35">
      <c r="A41" s="4" t="s">
        <v>918</v>
      </c>
      <c r="B41" s="4" t="s">
        <v>38</v>
      </c>
      <c r="C41" s="4" t="s">
        <v>951</v>
      </c>
      <c r="D41" s="4" t="s">
        <v>950</v>
      </c>
      <c r="E41" s="4" t="s">
        <v>147</v>
      </c>
      <c r="F41" s="6" t="s">
        <v>153</v>
      </c>
      <c r="G41" s="6"/>
      <c r="H41" s="4" t="s">
        <v>152</v>
      </c>
      <c r="I41" s="74">
        <v>801</v>
      </c>
      <c r="J41" s="74">
        <v>801</v>
      </c>
      <c r="K41" s="74">
        <v>773.15840000000003</v>
      </c>
      <c r="L41" s="74">
        <v>27.8416</v>
      </c>
      <c r="M41" s="163">
        <v>96.524144818976282</v>
      </c>
    </row>
    <row r="42" spans="1:13" x14ac:dyDescent="0.35">
      <c r="A42" s="4" t="s">
        <v>918</v>
      </c>
      <c r="B42" s="4" t="s">
        <v>38</v>
      </c>
      <c r="C42" s="4" t="s">
        <v>951</v>
      </c>
      <c r="D42" s="4" t="s">
        <v>950</v>
      </c>
      <c r="E42" s="4" t="s">
        <v>174</v>
      </c>
      <c r="F42" s="6" t="s">
        <v>175</v>
      </c>
      <c r="G42" s="6"/>
      <c r="H42" s="4"/>
      <c r="I42" s="74">
        <v>82</v>
      </c>
      <c r="J42" s="74">
        <v>82</v>
      </c>
      <c r="K42" s="74">
        <v>82.56</v>
      </c>
      <c r="L42" s="74">
        <v>-0.56000000000000005</v>
      </c>
      <c r="M42" s="163">
        <v>100.6829268292683</v>
      </c>
    </row>
    <row r="43" spans="1:13" x14ac:dyDescent="0.35">
      <c r="A43" s="4" t="s">
        <v>918</v>
      </c>
      <c r="B43" s="4" t="s">
        <v>38</v>
      </c>
      <c r="C43" s="4" t="s">
        <v>951</v>
      </c>
      <c r="D43" s="4" t="s">
        <v>950</v>
      </c>
      <c r="E43" s="4" t="s">
        <v>178</v>
      </c>
      <c r="F43" s="6" t="s">
        <v>179</v>
      </c>
      <c r="G43" s="6"/>
      <c r="H43" s="4"/>
      <c r="I43" s="74">
        <v>282</v>
      </c>
      <c r="J43" s="74">
        <v>282</v>
      </c>
      <c r="K43" s="74">
        <v>283.05900000000003</v>
      </c>
      <c r="L43" s="74">
        <v>-1.0589999999999999</v>
      </c>
      <c r="M43" s="163">
        <v>100.37553191489361</v>
      </c>
    </row>
    <row r="44" spans="1:13" x14ac:dyDescent="0.35">
      <c r="A44" s="4" t="s">
        <v>918</v>
      </c>
      <c r="B44" s="4" t="s">
        <v>38</v>
      </c>
      <c r="C44" s="4" t="s">
        <v>951</v>
      </c>
      <c r="D44" s="4" t="s">
        <v>950</v>
      </c>
      <c r="E44" s="4" t="s">
        <v>200</v>
      </c>
      <c r="F44" s="6" t="s">
        <v>201</v>
      </c>
      <c r="G44" s="6"/>
      <c r="H44" s="4"/>
      <c r="I44" s="74">
        <v>714</v>
      </c>
      <c r="J44" s="74">
        <v>714</v>
      </c>
      <c r="K44" s="74">
        <v>714.27599999999995</v>
      </c>
      <c r="L44" s="74">
        <v>-0.27600000000000002</v>
      </c>
      <c r="M44" s="163">
        <v>100.03865546218488</v>
      </c>
    </row>
    <row r="45" spans="1:13" ht="31" x14ac:dyDescent="0.35">
      <c r="A45" s="4" t="s">
        <v>918</v>
      </c>
      <c r="B45" s="4" t="s">
        <v>38</v>
      </c>
      <c r="C45" s="4" t="s">
        <v>949</v>
      </c>
      <c r="D45" s="4" t="s">
        <v>948</v>
      </c>
      <c r="E45" s="4" t="s">
        <v>23</v>
      </c>
      <c r="F45" s="6" t="s">
        <v>24</v>
      </c>
      <c r="G45" s="6"/>
      <c r="H45" s="4"/>
      <c r="I45" s="74">
        <v>7260</v>
      </c>
      <c r="J45" s="74">
        <v>1210</v>
      </c>
      <c r="K45" s="74">
        <v>1210</v>
      </c>
      <c r="L45" s="74">
        <v>0</v>
      </c>
      <c r="M45" s="163">
        <v>100</v>
      </c>
    </row>
    <row r="46" spans="1:13" ht="31" x14ac:dyDescent="0.35">
      <c r="A46" s="4" t="s">
        <v>918</v>
      </c>
      <c r="B46" s="4" t="s">
        <v>38</v>
      </c>
      <c r="C46" s="4" t="s">
        <v>949</v>
      </c>
      <c r="D46" s="4" t="s">
        <v>948</v>
      </c>
      <c r="E46" s="4" t="s">
        <v>500</v>
      </c>
      <c r="F46" s="6" t="s">
        <v>501</v>
      </c>
      <c r="G46" s="6"/>
      <c r="H46" s="4"/>
      <c r="I46" s="74">
        <v>782</v>
      </c>
      <c r="J46" s="74">
        <v>782</v>
      </c>
      <c r="K46" s="74">
        <v>1054.25146</v>
      </c>
      <c r="L46" s="74">
        <v>-272.25146000000001</v>
      </c>
      <c r="M46" s="163">
        <v>134.81476470588237</v>
      </c>
    </row>
    <row r="47" spans="1:13" ht="33.75" customHeight="1" x14ac:dyDescent="0.35">
      <c r="A47" s="4" t="s">
        <v>918</v>
      </c>
      <c r="B47" s="4" t="s">
        <v>38</v>
      </c>
      <c r="C47" s="4" t="s">
        <v>947</v>
      </c>
      <c r="D47" s="85" t="s">
        <v>946</v>
      </c>
      <c r="E47" s="4" t="s">
        <v>109</v>
      </c>
      <c r="F47" s="6" t="s">
        <v>110</v>
      </c>
      <c r="G47" s="6"/>
      <c r="H47" s="4"/>
      <c r="I47" s="74">
        <v>0.121</v>
      </c>
      <c r="J47" s="74">
        <v>0.121</v>
      </c>
      <c r="K47" s="74">
        <v>0.121</v>
      </c>
      <c r="L47" s="74">
        <v>0</v>
      </c>
      <c r="M47" s="163">
        <v>100</v>
      </c>
    </row>
    <row r="48" spans="1:13" ht="30" customHeight="1" x14ac:dyDescent="0.35">
      <c r="A48" s="4" t="s">
        <v>918</v>
      </c>
      <c r="B48" s="4" t="s">
        <v>38</v>
      </c>
      <c r="C48" s="4" t="s">
        <v>947</v>
      </c>
      <c r="D48" s="85" t="s">
        <v>946</v>
      </c>
      <c r="E48" s="4" t="s">
        <v>383</v>
      </c>
      <c r="F48" s="6" t="s">
        <v>384</v>
      </c>
      <c r="G48" s="6"/>
      <c r="H48" s="4"/>
      <c r="I48" s="74">
        <v>14700</v>
      </c>
      <c r="J48" s="74">
        <v>14700</v>
      </c>
      <c r="K48" s="74">
        <v>15041.767949999999</v>
      </c>
      <c r="L48" s="74">
        <v>-341.76794999999998</v>
      </c>
      <c r="M48" s="163">
        <v>102.32495204081633</v>
      </c>
    </row>
    <row r="49" spans="1:13" ht="30" customHeight="1" x14ac:dyDescent="0.35">
      <c r="A49" s="4" t="s">
        <v>918</v>
      </c>
      <c r="B49" s="4" t="s">
        <v>38</v>
      </c>
      <c r="C49" s="4" t="s">
        <v>947</v>
      </c>
      <c r="D49" s="85" t="s">
        <v>946</v>
      </c>
      <c r="E49" s="4" t="s">
        <v>429</v>
      </c>
      <c r="F49" s="6" t="s">
        <v>430</v>
      </c>
      <c r="G49" s="6"/>
      <c r="H49" s="4"/>
      <c r="I49" s="74">
        <v>6400</v>
      </c>
      <c r="J49" s="74">
        <v>6400</v>
      </c>
      <c r="K49" s="74">
        <v>7049.3911699999999</v>
      </c>
      <c r="L49" s="74">
        <v>-649.39116999999999</v>
      </c>
      <c r="M49" s="163">
        <v>110.14673703125</v>
      </c>
    </row>
    <row r="50" spans="1:13" ht="30" customHeight="1" x14ac:dyDescent="0.35">
      <c r="A50" s="4"/>
      <c r="B50" s="4"/>
      <c r="C50" s="4"/>
      <c r="D50" s="85"/>
      <c r="E50" s="4"/>
      <c r="F50" s="6"/>
      <c r="G50" s="6"/>
      <c r="H50" s="4"/>
      <c r="I50" s="74"/>
      <c r="J50" s="74"/>
      <c r="K50" s="74"/>
      <c r="L50" s="74"/>
      <c r="M50" s="163"/>
    </row>
    <row r="51" spans="1:13" ht="31" x14ac:dyDescent="0.35">
      <c r="A51" s="4" t="s">
        <v>918</v>
      </c>
      <c r="B51" s="4" t="s">
        <v>38</v>
      </c>
      <c r="C51" s="4" t="s">
        <v>947</v>
      </c>
      <c r="D51" s="85" t="s">
        <v>946</v>
      </c>
      <c r="E51" s="4" t="s">
        <v>500</v>
      </c>
      <c r="F51" s="6" t="s">
        <v>501</v>
      </c>
      <c r="G51" s="6"/>
      <c r="H51" s="4"/>
      <c r="I51" s="74">
        <v>6</v>
      </c>
      <c r="J51" s="74">
        <v>6</v>
      </c>
      <c r="K51" s="74">
        <v>6.05</v>
      </c>
      <c r="L51" s="74">
        <v>-0.05</v>
      </c>
      <c r="M51" s="163">
        <v>100.83333333333334</v>
      </c>
    </row>
    <row r="52" spans="1:13" ht="30" customHeight="1" x14ac:dyDescent="0.35">
      <c r="A52" s="4" t="s">
        <v>918</v>
      </c>
      <c r="B52" s="4" t="s">
        <v>38</v>
      </c>
      <c r="C52" s="4" t="s">
        <v>947</v>
      </c>
      <c r="D52" s="85" t="s">
        <v>946</v>
      </c>
      <c r="E52" s="4" t="s">
        <v>780</v>
      </c>
      <c r="F52" s="6" t="s">
        <v>781</v>
      </c>
      <c r="G52" s="6"/>
      <c r="H52" s="4"/>
      <c r="I52" s="74">
        <v>50</v>
      </c>
      <c r="J52" s="74">
        <v>50</v>
      </c>
      <c r="K52" s="74">
        <v>50.4</v>
      </c>
      <c r="L52" s="74">
        <v>-0.4</v>
      </c>
      <c r="M52" s="163">
        <v>100.8</v>
      </c>
    </row>
    <row r="53" spans="1:13" ht="31" x14ac:dyDescent="0.35">
      <c r="A53" s="4" t="s">
        <v>918</v>
      </c>
      <c r="B53" s="4" t="s">
        <v>38</v>
      </c>
      <c r="C53" s="4" t="s">
        <v>945</v>
      </c>
      <c r="D53" s="4" t="s">
        <v>944</v>
      </c>
      <c r="E53" s="4" t="s">
        <v>500</v>
      </c>
      <c r="F53" s="6" t="s">
        <v>501</v>
      </c>
      <c r="G53" s="6"/>
      <c r="H53" s="4"/>
      <c r="I53" s="74">
        <v>175</v>
      </c>
      <c r="J53" s="74">
        <v>175</v>
      </c>
      <c r="K53" s="74">
        <v>169.04924</v>
      </c>
      <c r="L53" s="74">
        <v>5.9507599999999998</v>
      </c>
      <c r="M53" s="163">
        <v>96.599565714285717</v>
      </c>
    </row>
    <row r="54" spans="1:13" x14ac:dyDescent="0.35">
      <c r="A54" s="4" t="s">
        <v>918</v>
      </c>
      <c r="B54" s="4" t="s">
        <v>38</v>
      </c>
      <c r="C54" s="4" t="s">
        <v>943</v>
      </c>
      <c r="D54" s="4" t="s">
        <v>942</v>
      </c>
      <c r="E54" s="4" t="s">
        <v>476</v>
      </c>
      <c r="F54" s="6" t="s">
        <v>477</v>
      </c>
      <c r="G54" s="6"/>
      <c r="H54" s="4"/>
      <c r="I54" s="74">
        <v>200</v>
      </c>
      <c r="J54" s="74">
        <v>200</v>
      </c>
      <c r="K54" s="74">
        <v>289.83100000000002</v>
      </c>
      <c r="L54" s="74">
        <v>-89.831000000000003</v>
      </c>
      <c r="M54" s="163">
        <v>144.91550000000001</v>
      </c>
    </row>
    <row r="55" spans="1:13" ht="31" x14ac:dyDescent="0.35">
      <c r="A55" s="4" t="s">
        <v>918</v>
      </c>
      <c r="B55" s="4" t="s">
        <v>38</v>
      </c>
      <c r="C55" s="4" t="s">
        <v>943</v>
      </c>
      <c r="D55" s="4" t="s">
        <v>942</v>
      </c>
      <c r="E55" s="4" t="s">
        <v>500</v>
      </c>
      <c r="F55" s="6" t="s">
        <v>501</v>
      </c>
      <c r="G55" s="6"/>
      <c r="H55" s="4"/>
      <c r="I55" s="74">
        <v>100</v>
      </c>
      <c r="J55" s="74">
        <v>100</v>
      </c>
      <c r="K55" s="74">
        <v>206.90299999999999</v>
      </c>
      <c r="L55" s="74">
        <v>-106.90300000000001</v>
      </c>
      <c r="M55" s="163">
        <v>206.90299999999999</v>
      </c>
    </row>
    <row r="56" spans="1:13" ht="31" x14ac:dyDescent="0.35">
      <c r="A56" s="4" t="s">
        <v>918</v>
      </c>
      <c r="B56" s="4" t="s">
        <v>38</v>
      </c>
      <c r="C56" s="4" t="s">
        <v>40</v>
      </c>
      <c r="D56" s="4" t="s">
        <v>941</v>
      </c>
      <c r="E56" s="4" t="s">
        <v>788</v>
      </c>
      <c r="F56" s="6" t="s">
        <v>789</v>
      </c>
      <c r="G56" s="6"/>
      <c r="H56" s="4"/>
      <c r="I56" s="74">
        <v>5010</v>
      </c>
      <c r="J56" s="74">
        <v>5010</v>
      </c>
      <c r="K56" s="74">
        <v>13084.96896</v>
      </c>
      <c r="L56" s="74">
        <v>-8074.9689600000002</v>
      </c>
      <c r="M56" s="163">
        <v>261.17702514970063</v>
      </c>
    </row>
    <row r="57" spans="1:13" x14ac:dyDescent="0.35">
      <c r="A57" s="4"/>
      <c r="B57" s="4"/>
      <c r="C57" s="4"/>
      <c r="D57" s="4"/>
      <c r="E57" s="4"/>
      <c r="F57" s="6"/>
      <c r="G57" s="6"/>
      <c r="H57" s="4"/>
      <c r="I57" s="74"/>
      <c r="J57" s="74"/>
      <c r="K57" s="74"/>
      <c r="L57" s="74"/>
      <c r="M57" s="163"/>
    </row>
    <row r="58" spans="1:13" x14ac:dyDescent="0.35">
      <c r="A58" s="4" t="s">
        <v>918</v>
      </c>
      <c r="B58" s="4" t="s">
        <v>38</v>
      </c>
      <c r="C58" s="4" t="s">
        <v>940</v>
      </c>
      <c r="D58" s="4" t="s">
        <v>939</v>
      </c>
      <c r="E58" s="4" t="s">
        <v>927</v>
      </c>
      <c r="F58" s="6" t="s">
        <v>926</v>
      </c>
      <c r="G58" s="6"/>
      <c r="H58" s="4"/>
      <c r="I58" s="74">
        <v>2</v>
      </c>
      <c r="J58" s="74">
        <v>2</v>
      </c>
      <c r="K58" s="74">
        <v>-0.12086</v>
      </c>
      <c r="L58" s="74">
        <v>2.12086</v>
      </c>
      <c r="M58" s="163">
        <v>-6.0430000000000001</v>
      </c>
    </row>
    <row r="59" spans="1:13" x14ac:dyDescent="0.35">
      <c r="A59" s="241" t="s">
        <v>938</v>
      </c>
      <c r="B59" s="241"/>
      <c r="C59" s="241"/>
      <c r="D59" s="241"/>
      <c r="E59" s="241"/>
      <c r="F59" s="241"/>
      <c r="G59" s="241"/>
      <c r="H59" s="241"/>
      <c r="I59" s="75">
        <v>104177.121</v>
      </c>
      <c r="J59" s="75">
        <v>95127.12</v>
      </c>
      <c r="K59" s="75">
        <v>109514.76</v>
      </c>
      <c r="L59" s="75">
        <v>-14387.63</v>
      </c>
      <c r="M59" s="164">
        <v>115.12</v>
      </c>
    </row>
    <row r="60" spans="1:13" ht="46.5" x14ac:dyDescent="0.35">
      <c r="A60" s="4" t="s">
        <v>918</v>
      </c>
      <c r="B60" s="4" t="s">
        <v>49</v>
      </c>
      <c r="C60" s="4" t="s">
        <v>51</v>
      </c>
      <c r="D60" s="4" t="s">
        <v>935</v>
      </c>
      <c r="E60" s="4" t="s">
        <v>929</v>
      </c>
      <c r="F60" s="6" t="s">
        <v>928</v>
      </c>
      <c r="G60" s="6"/>
      <c r="H60" s="4"/>
      <c r="I60" s="136">
        <v>10</v>
      </c>
      <c r="J60" s="74">
        <v>10</v>
      </c>
      <c r="K60" s="74">
        <v>37</v>
      </c>
      <c r="L60" s="74">
        <v>-27</v>
      </c>
      <c r="M60" s="163">
        <v>370</v>
      </c>
    </row>
    <row r="61" spans="1:13" x14ac:dyDescent="0.35">
      <c r="A61" s="4" t="s">
        <v>918</v>
      </c>
      <c r="B61" s="4" t="s">
        <v>49</v>
      </c>
      <c r="C61" s="4" t="s">
        <v>51</v>
      </c>
      <c r="D61" s="4" t="s">
        <v>935</v>
      </c>
      <c r="E61" s="4" t="s">
        <v>51</v>
      </c>
      <c r="F61" s="6" t="s">
        <v>52</v>
      </c>
      <c r="G61" s="6"/>
      <c r="H61" s="4"/>
      <c r="I61" s="136">
        <v>126</v>
      </c>
      <c r="J61" s="74">
        <v>126</v>
      </c>
      <c r="K61" s="74">
        <v>144</v>
      </c>
      <c r="L61" s="74">
        <v>-18</v>
      </c>
      <c r="M61" s="163">
        <v>114.28571428571429</v>
      </c>
    </row>
    <row r="62" spans="1:13" x14ac:dyDescent="0.35">
      <c r="A62" s="4" t="s">
        <v>918</v>
      </c>
      <c r="B62" s="4" t="s">
        <v>49</v>
      </c>
      <c r="C62" s="4" t="s">
        <v>51</v>
      </c>
      <c r="D62" s="4" t="s">
        <v>935</v>
      </c>
      <c r="E62" s="4" t="s">
        <v>927</v>
      </c>
      <c r="F62" s="6" t="s">
        <v>926</v>
      </c>
      <c r="G62" s="6"/>
      <c r="H62" s="4"/>
      <c r="I62" s="136">
        <v>400</v>
      </c>
      <c r="J62" s="74">
        <v>400</v>
      </c>
      <c r="K62" s="74">
        <v>983.75435000000004</v>
      </c>
      <c r="L62" s="74">
        <v>-583.75435000000004</v>
      </c>
      <c r="M62" s="163">
        <v>245.93858750000001</v>
      </c>
    </row>
    <row r="63" spans="1:13" x14ac:dyDescent="0.35">
      <c r="A63" s="4" t="s">
        <v>918</v>
      </c>
      <c r="B63" s="4" t="s">
        <v>49</v>
      </c>
      <c r="C63" s="4" t="s">
        <v>51</v>
      </c>
      <c r="D63" s="4" t="s">
        <v>935</v>
      </c>
      <c r="E63" s="4" t="s">
        <v>383</v>
      </c>
      <c r="F63" s="6" t="s">
        <v>384</v>
      </c>
      <c r="G63" s="6"/>
      <c r="H63" s="4"/>
      <c r="I63" s="136">
        <v>20</v>
      </c>
      <c r="J63" s="74">
        <v>20</v>
      </c>
      <c r="K63" s="74">
        <v>94.570220000000006</v>
      </c>
      <c r="L63" s="74">
        <v>-74.570220000000006</v>
      </c>
      <c r="M63" s="163">
        <v>472.85109999999997</v>
      </c>
    </row>
    <row r="64" spans="1:13" x14ac:dyDescent="0.35">
      <c r="A64" s="4" t="s">
        <v>918</v>
      </c>
      <c r="B64" s="4" t="s">
        <v>49</v>
      </c>
      <c r="C64" s="4" t="s">
        <v>51</v>
      </c>
      <c r="D64" s="4" t="s">
        <v>935</v>
      </c>
      <c r="E64" s="4" t="s">
        <v>429</v>
      </c>
      <c r="F64" s="6" t="s">
        <v>430</v>
      </c>
      <c r="G64" s="6"/>
      <c r="H64" s="4"/>
      <c r="I64" s="136"/>
      <c r="J64" s="74">
        <v>0</v>
      </c>
      <c r="K64" s="74">
        <v>3.1025</v>
      </c>
      <c r="L64" s="74">
        <v>-3.1025</v>
      </c>
      <c r="M64" s="163">
        <v>0</v>
      </c>
    </row>
    <row r="65" spans="1:13" ht="31" x14ac:dyDescent="0.35">
      <c r="A65" s="4" t="s">
        <v>918</v>
      </c>
      <c r="B65" s="4" t="s">
        <v>49</v>
      </c>
      <c r="C65" s="4" t="s">
        <v>51</v>
      </c>
      <c r="D65" s="4" t="s">
        <v>935</v>
      </c>
      <c r="E65" s="4" t="s">
        <v>937</v>
      </c>
      <c r="F65" s="6" t="s">
        <v>936</v>
      </c>
      <c r="G65" s="6"/>
      <c r="H65" s="4"/>
      <c r="I65" s="136">
        <v>50</v>
      </c>
      <c r="J65" s="74">
        <v>0</v>
      </c>
      <c r="K65" s="74">
        <v>700</v>
      </c>
      <c r="L65" s="74">
        <v>-700</v>
      </c>
      <c r="M65" s="163">
        <v>0</v>
      </c>
    </row>
    <row r="66" spans="1:13" x14ac:dyDescent="0.35">
      <c r="A66" s="4" t="s">
        <v>918</v>
      </c>
      <c r="B66" s="4" t="s">
        <v>49</v>
      </c>
      <c r="C66" s="4" t="s">
        <v>51</v>
      </c>
      <c r="D66" s="4" t="s">
        <v>935</v>
      </c>
      <c r="E66" s="4" t="s">
        <v>703</v>
      </c>
      <c r="F66" s="6" t="s">
        <v>702</v>
      </c>
      <c r="G66" s="6"/>
      <c r="H66" s="4"/>
      <c r="I66" s="136">
        <v>70</v>
      </c>
      <c r="J66" s="74">
        <v>50</v>
      </c>
      <c r="K66" s="74">
        <v>57.2</v>
      </c>
      <c r="L66" s="74">
        <v>-7.2</v>
      </c>
      <c r="M66" s="163">
        <v>114.4</v>
      </c>
    </row>
    <row r="67" spans="1:13" x14ac:dyDescent="0.35">
      <c r="A67" s="4" t="s">
        <v>918</v>
      </c>
      <c r="B67" s="4" t="s">
        <v>49</v>
      </c>
      <c r="C67" s="4" t="s">
        <v>51</v>
      </c>
      <c r="D67" s="4" t="s">
        <v>935</v>
      </c>
      <c r="E67" s="90">
        <v>6171</v>
      </c>
      <c r="F67" s="6" t="s">
        <v>750</v>
      </c>
      <c r="G67" s="6"/>
      <c r="H67" s="4"/>
      <c r="I67" s="136">
        <v>0</v>
      </c>
      <c r="J67" s="74">
        <v>70</v>
      </c>
      <c r="K67" s="74">
        <v>93.859049999999996</v>
      </c>
      <c r="L67" s="74">
        <v>-23.85905</v>
      </c>
      <c r="M67" s="163">
        <v>134.08435714285716</v>
      </c>
    </row>
    <row r="68" spans="1:13" x14ac:dyDescent="0.35">
      <c r="A68" s="4" t="s">
        <v>918</v>
      </c>
      <c r="B68" s="4" t="s">
        <v>49</v>
      </c>
      <c r="C68" s="4" t="s">
        <v>97</v>
      </c>
      <c r="D68" s="4" t="s">
        <v>934</v>
      </c>
      <c r="E68" s="4" t="s">
        <v>137</v>
      </c>
      <c r="F68" s="6" t="s">
        <v>144</v>
      </c>
      <c r="G68" s="6"/>
      <c r="H68" s="4" t="s">
        <v>143</v>
      </c>
      <c r="I68" s="74">
        <v>16.911999999999999</v>
      </c>
      <c r="J68" s="74">
        <v>16.911999999999999</v>
      </c>
      <c r="K68" s="74">
        <v>16.911999999999999</v>
      </c>
      <c r="L68" s="74">
        <v>0</v>
      </c>
      <c r="M68" s="163">
        <v>100</v>
      </c>
    </row>
    <row r="69" spans="1:13" x14ac:dyDescent="0.35">
      <c r="A69" s="4" t="s">
        <v>918</v>
      </c>
      <c r="B69" s="4" t="s">
        <v>49</v>
      </c>
      <c r="C69" s="4" t="s">
        <v>97</v>
      </c>
      <c r="D69" s="4" t="s">
        <v>934</v>
      </c>
      <c r="E69" s="4" t="s">
        <v>147</v>
      </c>
      <c r="F69" s="6" t="s">
        <v>151</v>
      </c>
      <c r="G69" s="6"/>
      <c r="H69" s="4" t="s">
        <v>150</v>
      </c>
      <c r="I69" s="74">
        <v>348</v>
      </c>
      <c r="J69" s="74">
        <v>348</v>
      </c>
      <c r="K69" s="74">
        <v>348</v>
      </c>
      <c r="L69" s="74">
        <v>0</v>
      </c>
      <c r="M69" s="163">
        <v>100</v>
      </c>
    </row>
    <row r="70" spans="1:13" x14ac:dyDescent="0.35">
      <c r="A70" s="4" t="s">
        <v>918</v>
      </c>
      <c r="B70" s="4" t="s">
        <v>49</v>
      </c>
      <c r="C70" s="4" t="s">
        <v>97</v>
      </c>
      <c r="D70" s="4" t="s">
        <v>934</v>
      </c>
      <c r="E70" s="4" t="s">
        <v>147</v>
      </c>
      <c r="F70" s="6" t="s">
        <v>153</v>
      </c>
      <c r="G70" s="6"/>
      <c r="H70" s="4" t="s">
        <v>152</v>
      </c>
      <c r="I70" s="74">
        <v>180.99754999999999</v>
      </c>
      <c r="J70" s="74">
        <v>180.99754999999999</v>
      </c>
      <c r="K70" s="74">
        <v>180.99754999999999</v>
      </c>
      <c r="L70" s="74">
        <v>0</v>
      </c>
      <c r="M70" s="163">
        <v>100</v>
      </c>
    </row>
    <row r="71" spans="1:13" x14ac:dyDescent="0.35">
      <c r="A71" s="4" t="s">
        <v>918</v>
      </c>
      <c r="B71" s="4" t="s">
        <v>49</v>
      </c>
      <c r="C71" s="4" t="s">
        <v>97</v>
      </c>
      <c r="D71" s="4" t="s">
        <v>934</v>
      </c>
      <c r="E71" s="4" t="s">
        <v>200</v>
      </c>
      <c r="F71" s="6" t="s">
        <v>201</v>
      </c>
      <c r="G71" s="6"/>
      <c r="H71" s="4"/>
      <c r="I71" s="74">
        <v>235</v>
      </c>
      <c r="J71" s="74">
        <v>0</v>
      </c>
      <c r="K71" s="74">
        <v>0</v>
      </c>
      <c r="L71" s="74">
        <v>0</v>
      </c>
      <c r="M71" s="163">
        <v>0</v>
      </c>
    </row>
    <row r="72" spans="1:13" x14ac:dyDescent="0.35">
      <c r="A72" s="4" t="s">
        <v>918</v>
      </c>
      <c r="B72" s="4" t="s">
        <v>49</v>
      </c>
      <c r="C72" s="4" t="s">
        <v>97</v>
      </c>
      <c r="D72" s="4" t="s">
        <v>934</v>
      </c>
      <c r="E72" s="4" t="s">
        <v>200</v>
      </c>
      <c r="F72" s="6" t="s">
        <v>1394</v>
      </c>
      <c r="G72" s="6"/>
      <c r="H72" s="4" t="s">
        <v>214</v>
      </c>
      <c r="I72" s="74">
        <v>0</v>
      </c>
      <c r="J72" s="74">
        <v>235</v>
      </c>
      <c r="K72" s="74">
        <v>235</v>
      </c>
      <c r="L72" s="74">
        <v>0</v>
      </c>
      <c r="M72" s="163">
        <v>100</v>
      </c>
    </row>
    <row r="73" spans="1:13" x14ac:dyDescent="0.35">
      <c r="A73" s="4" t="s">
        <v>918</v>
      </c>
      <c r="B73" s="4" t="s">
        <v>49</v>
      </c>
      <c r="C73" s="4" t="s">
        <v>97</v>
      </c>
      <c r="D73" s="4" t="s">
        <v>934</v>
      </c>
      <c r="E73" s="4" t="s">
        <v>804</v>
      </c>
      <c r="F73" s="6" t="s">
        <v>805</v>
      </c>
      <c r="G73" s="6"/>
      <c r="H73" s="4"/>
      <c r="I73" s="74">
        <v>476.43400000000003</v>
      </c>
      <c r="J73" s="74">
        <v>476.43400000000003</v>
      </c>
      <c r="K73" s="74">
        <v>486.084</v>
      </c>
      <c r="L73" s="74">
        <v>-9.65</v>
      </c>
      <c r="M73" s="163">
        <v>102.02546417761957</v>
      </c>
    </row>
    <row r="74" spans="1:13" ht="31" x14ac:dyDescent="0.35">
      <c r="A74" s="4" t="s">
        <v>918</v>
      </c>
      <c r="B74" s="4" t="s">
        <v>49</v>
      </c>
      <c r="C74" s="4" t="s">
        <v>97</v>
      </c>
      <c r="D74" s="4" t="s">
        <v>934</v>
      </c>
      <c r="E74" s="4" t="s">
        <v>804</v>
      </c>
      <c r="F74" s="6" t="s">
        <v>1520</v>
      </c>
      <c r="G74" s="6"/>
      <c r="H74" s="4" t="s">
        <v>1518</v>
      </c>
      <c r="I74" s="74">
        <v>0</v>
      </c>
      <c r="J74" s="74">
        <v>12.892899999999999</v>
      </c>
      <c r="K74" s="74">
        <v>12.892899999999999</v>
      </c>
      <c r="L74" s="74">
        <v>0</v>
      </c>
      <c r="M74" s="163">
        <v>100</v>
      </c>
    </row>
    <row r="75" spans="1:13" ht="31" x14ac:dyDescent="0.35">
      <c r="A75" s="4" t="s">
        <v>918</v>
      </c>
      <c r="B75" s="4" t="s">
        <v>49</v>
      </c>
      <c r="C75" s="4" t="s">
        <v>97</v>
      </c>
      <c r="D75" s="4" t="s">
        <v>934</v>
      </c>
      <c r="E75" s="4" t="s">
        <v>804</v>
      </c>
      <c r="F75" s="6" t="s">
        <v>1521</v>
      </c>
      <c r="G75" s="6"/>
      <c r="H75" s="4" t="s">
        <v>1519</v>
      </c>
      <c r="I75" s="74">
        <v>0</v>
      </c>
      <c r="J75" s="74">
        <v>39.723379999999999</v>
      </c>
      <c r="K75" s="74">
        <v>39.723379999999999</v>
      </c>
      <c r="L75" s="74">
        <v>0</v>
      </c>
      <c r="M75" s="163">
        <v>100</v>
      </c>
    </row>
    <row r="76" spans="1:13" ht="46.5" x14ac:dyDescent="0.35">
      <c r="A76" s="4" t="s">
        <v>918</v>
      </c>
      <c r="B76" s="4" t="s">
        <v>49</v>
      </c>
      <c r="C76" s="4" t="s">
        <v>97</v>
      </c>
      <c r="D76" s="4" t="s">
        <v>934</v>
      </c>
      <c r="E76" s="4" t="s">
        <v>804</v>
      </c>
      <c r="F76" s="6" t="s">
        <v>1395</v>
      </c>
      <c r="G76" s="6"/>
      <c r="H76" s="4" t="s">
        <v>182</v>
      </c>
      <c r="I76" s="74">
        <v>5.843</v>
      </c>
      <c r="J76" s="74">
        <v>5.843</v>
      </c>
      <c r="K76" s="74">
        <v>5.843</v>
      </c>
      <c r="L76" s="74">
        <v>0</v>
      </c>
      <c r="M76" s="163">
        <v>100</v>
      </c>
    </row>
    <row r="77" spans="1:13" x14ac:dyDescent="0.35">
      <c r="A77" s="241" t="s">
        <v>933</v>
      </c>
      <c r="B77" s="241"/>
      <c r="C77" s="241"/>
      <c r="D77" s="241"/>
      <c r="E77" s="241"/>
      <c r="F77" s="241"/>
      <c r="G77" s="241"/>
      <c r="H77" s="241"/>
      <c r="I77" s="75">
        <v>1939.1865500000001</v>
      </c>
      <c r="J77" s="75">
        <v>1991.79</v>
      </c>
      <c r="K77" s="75">
        <v>3438.92</v>
      </c>
      <c r="L77" s="75">
        <v>-1447.13</v>
      </c>
      <c r="M77" s="164">
        <v>172.65</v>
      </c>
    </row>
    <row r="78" spans="1:13" ht="31" x14ac:dyDescent="0.35">
      <c r="A78" s="4" t="s">
        <v>918</v>
      </c>
      <c r="B78" s="4" t="s">
        <v>107</v>
      </c>
      <c r="C78" s="4" t="s">
        <v>109</v>
      </c>
      <c r="D78" s="6" t="s">
        <v>932</v>
      </c>
      <c r="E78" s="4" t="s">
        <v>749</v>
      </c>
      <c r="F78" s="6" t="s">
        <v>750</v>
      </c>
      <c r="G78" s="6"/>
      <c r="H78" s="4"/>
      <c r="I78" s="74">
        <v>1</v>
      </c>
      <c r="J78" s="74">
        <v>1</v>
      </c>
      <c r="K78" s="137">
        <v>0</v>
      </c>
      <c r="L78" s="74">
        <v>1</v>
      </c>
      <c r="M78" s="163">
        <v>0</v>
      </c>
    </row>
    <row r="79" spans="1:13" x14ac:dyDescent="0.35">
      <c r="A79" s="4" t="s">
        <v>918</v>
      </c>
      <c r="B79" s="4" t="s">
        <v>107</v>
      </c>
      <c r="C79" s="4" t="s">
        <v>931</v>
      </c>
      <c r="D79" s="4" t="s">
        <v>930</v>
      </c>
      <c r="E79" s="4" t="s">
        <v>749</v>
      </c>
      <c r="F79" s="6" t="s">
        <v>750</v>
      </c>
      <c r="G79" s="6"/>
      <c r="H79" s="4"/>
      <c r="I79" s="74">
        <v>100</v>
      </c>
      <c r="J79" s="74">
        <v>100</v>
      </c>
      <c r="K79" s="137">
        <v>530.95299999999997</v>
      </c>
      <c r="L79" s="74">
        <v>-430.95299999999997</v>
      </c>
      <c r="M79" s="163">
        <v>530.95299999999997</v>
      </c>
    </row>
    <row r="80" spans="1:13" ht="46.5" x14ac:dyDescent="0.35">
      <c r="A80" s="83" t="s">
        <v>918</v>
      </c>
      <c r="B80" s="83" t="s">
        <v>107</v>
      </c>
      <c r="C80" s="83" t="s">
        <v>925</v>
      </c>
      <c r="D80" s="83" t="s">
        <v>924</v>
      </c>
      <c r="E80" s="83" t="s">
        <v>21</v>
      </c>
      <c r="F80" s="84" t="s">
        <v>1449</v>
      </c>
      <c r="G80" s="84"/>
      <c r="H80" s="83" t="s">
        <v>1283</v>
      </c>
      <c r="I80" s="136">
        <v>0</v>
      </c>
      <c r="J80" s="74">
        <v>732.05</v>
      </c>
      <c r="K80" s="137">
        <v>732.05</v>
      </c>
      <c r="L80" s="74">
        <v>0</v>
      </c>
      <c r="M80" s="163">
        <v>100</v>
      </c>
    </row>
    <row r="81" spans="1:13" ht="31" x14ac:dyDescent="0.35">
      <c r="A81" s="4" t="s">
        <v>918</v>
      </c>
      <c r="B81" s="4" t="s">
        <v>107</v>
      </c>
      <c r="C81" s="4" t="s">
        <v>925</v>
      </c>
      <c r="D81" s="4" t="s">
        <v>924</v>
      </c>
      <c r="E81" s="4" t="s">
        <v>23</v>
      </c>
      <c r="F81" s="6" t="s">
        <v>24</v>
      </c>
      <c r="G81" s="6"/>
      <c r="H81" s="4"/>
      <c r="I81" s="74">
        <v>0</v>
      </c>
      <c r="J81" s="74">
        <v>0</v>
      </c>
      <c r="K81" s="137">
        <v>23.282</v>
      </c>
      <c r="L81" s="74">
        <v>-23.282</v>
      </c>
      <c r="M81" s="163">
        <v>0</v>
      </c>
    </row>
    <row r="82" spans="1:13" ht="46.5" x14ac:dyDescent="0.35">
      <c r="A82" s="4" t="s">
        <v>918</v>
      </c>
      <c r="B82" s="4" t="s">
        <v>107</v>
      </c>
      <c r="C82" s="4" t="s">
        <v>925</v>
      </c>
      <c r="D82" s="4" t="s">
        <v>924</v>
      </c>
      <c r="E82" s="4" t="s">
        <v>929</v>
      </c>
      <c r="F82" s="6" t="s">
        <v>928</v>
      </c>
      <c r="G82" s="6"/>
      <c r="H82" s="4"/>
      <c r="I82" s="74">
        <v>2</v>
      </c>
      <c r="J82" s="74">
        <v>2</v>
      </c>
      <c r="K82" s="137">
        <v>11</v>
      </c>
      <c r="L82" s="74">
        <v>-9</v>
      </c>
      <c r="M82" s="163">
        <v>550</v>
      </c>
    </row>
    <row r="83" spans="1:13" x14ac:dyDescent="0.35">
      <c r="A83" s="4" t="s">
        <v>918</v>
      </c>
      <c r="B83" s="4" t="s">
        <v>107</v>
      </c>
      <c r="C83" s="4" t="s">
        <v>925</v>
      </c>
      <c r="D83" s="4" t="s">
        <v>924</v>
      </c>
      <c r="E83" s="4" t="s">
        <v>927</v>
      </c>
      <c r="F83" s="6" t="s">
        <v>926</v>
      </c>
      <c r="G83" s="6"/>
      <c r="H83" s="4"/>
      <c r="I83" s="74">
        <v>10</v>
      </c>
      <c r="J83" s="74">
        <v>10</v>
      </c>
      <c r="K83" s="137">
        <v>30.010120000000001</v>
      </c>
      <c r="L83" s="74">
        <v>-20.010120000000001</v>
      </c>
      <c r="M83" s="163">
        <v>300.10120000000001</v>
      </c>
    </row>
    <row r="84" spans="1:13" x14ac:dyDescent="0.35">
      <c r="A84" s="4" t="s">
        <v>918</v>
      </c>
      <c r="B84" s="4" t="s">
        <v>107</v>
      </c>
      <c r="C84" s="4" t="s">
        <v>925</v>
      </c>
      <c r="D84" s="4" t="s">
        <v>924</v>
      </c>
      <c r="E84" s="4" t="s">
        <v>476</v>
      </c>
      <c r="F84" s="6" t="s">
        <v>477</v>
      </c>
      <c r="G84" s="6"/>
      <c r="H84" s="4"/>
      <c r="I84" s="74">
        <v>50</v>
      </c>
      <c r="J84" s="74">
        <v>50</v>
      </c>
      <c r="K84" s="137">
        <v>106.52800000000001</v>
      </c>
      <c r="L84" s="74">
        <v>-56.527999999999999</v>
      </c>
      <c r="M84" s="163">
        <v>213.05600000000001</v>
      </c>
    </row>
    <row r="85" spans="1:13" ht="51" customHeight="1" x14ac:dyDescent="0.35">
      <c r="A85" s="4" t="s">
        <v>918</v>
      </c>
      <c r="B85" s="4" t="s">
        <v>107</v>
      </c>
      <c r="C85" s="4" t="s">
        <v>925</v>
      </c>
      <c r="D85" s="4" t="s">
        <v>924</v>
      </c>
      <c r="E85" s="4" t="s">
        <v>556</v>
      </c>
      <c r="F85" s="6" t="s">
        <v>1393</v>
      </c>
      <c r="G85" s="6"/>
      <c r="H85" s="4" t="s">
        <v>1245</v>
      </c>
      <c r="I85" s="74">
        <v>0</v>
      </c>
      <c r="J85" s="74">
        <v>3350</v>
      </c>
      <c r="K85" s="137">
        <v>3323.9760999999999</v>
      </c>
      <c r="L85" s="74">
        <v>26.023900000000001</v>
      </c>
      <c r="M85" s="163">
        <v>99.223167164179102</v>
      </c>
    </row>
    <row r="86" spans="1:13" x14ac:dyDescent="0.35">
      <c r="A86" s="4" t="s">
        <v>918</v>
      </c>
      <c r="B86" s="4" t="s">
        <v>107</v>
      </c>
      <c r="C86" s="4" t="s">
        <v>925</v>
      </c>
      <c r="D86" s="4" t="s">
        <v>924</v>
      </c>
      <c r="E86" s="4" t="s">
        <v>703</v>
      </c>
      <c r="F86" s="6" t="s">
        <v>702</v>
      </c>
      <c r="G86" s="6"/>
      <c r="H86" s="4"/>
      <c r="I86" s="74">
        <v>5</v>
      </c>
      <c r="J86" s="74">
        <v>5</v>
      </c>
      <c r="K86" s="137">
        <v>14.466609999999999</v>
      </c>
      <c r="L86" s="74">
        <v>-9.4666099999999993</v>
      </c>
      <c r="M86" s="163">
        <v>289.3322</v>
      </c>
    </row>
    <row r="87" spans="1:13" x14ac:dyDescent="0.35">
      <c r="A87" s="4" t="s">
        <v>918</v>
      </c>
      <c r="B87" s="4" t="s">
        <v>107</v>
      </c>
      <c r="C87" s="4" t="s">
        <v>925</v>
      </c>
      <c r="D87" s="4" t="s">
        <v>924</v>
      </c>
      <c r="E87" s="4" t="s">
        <v>749</v>
      </c>
      <c r="F87" s="6" t="s">
        <v>750</v>
      </c>
      <c r="G87" s="6"/>
      <c r="H87" s="4"/>
      <c r="I87" s="74">
        <v>5</v>
      </c>
      <c r="J87" s="74">
        <v>5</v>
      </c>
      <c r="K87" s="137">
        <v>0</v>
      </c>
      <c r="L87" s="74">
        <v>5</v>
      </c>
      <c r="M87" s="163">
        <v>0</v>
      </c>
    </row>
    <row r="88" spans="1:13" x14ac:dyDescent="0.35">
      <c r="A88" s="4" t="s">
        <v>918</v>
      </c>
      <c r="B88" s="4" t="s">
        <v>107</v>
      </c>
      <c r="C88" s="4" t="s">
        <v>923</v>
      </c>
      <c r="D88" s="4" t="s">
        <v>922</v>
      </c>
      <c r="E88" s="4" t="s">
        <v>749</v>
      </c>
      <c r="F88" s="6" t="s">
        <v>750</v>
      </c>
      <c r="G88" s="6"/>
      <c r="H88" s="4"/>
      <c r="I88" s="74">
        <v>10</v>
      </c>
      <c r="J88" s="74">
        <v>10</v>
      </c>
      <c r="K88" s="137">
        <v>163.19195999999999</v>
      </c>
      <c r="L88" s="74">
        <v>-153.19195999999999</v>
      </c>
      <c r="M88" s="163">
        <v>1631.9195999999999</v>
      </c>
    </row>
    <row r="89" spans="1:13" x14ac:dyDescent="0.35">
      <c r="A89" s="4" t="s">
        <v>918</v>
      </c>
      <c r="B89" s="4" t="s">
        <v>107</v>
      </c>
      <c r="C89" s="4" t="s">
        <v>923</v>
      </c>
      <c r="D89" s="4" t="s">
        <v>922</v>
      </c>
      <c r="E89" s="4" t="s">
        <v>921</v>
      </c>
      <c r="F89" s="6" t="s">
        <v>920</v>
      </c>
      <c r="G89" s="6"/>
      <c r="H89" s="4"/>
      <c r="I89" s="74">
        <v>0</v>
      </c>
      <c r="J89" s="74">
        <v>0</v>
      </c>
      <c r="K89" s="137">
        <v>67.613</v>
      </c>
      <c r="L89" s="74">
        <v>-67.613</v>
      </c>
      <c r="M89" s="163">
        <v>0</v>
      </c>
    </row>
    <row r="90" spans="1:13" x14ac:dyDescent="0.35">
      <c r="A90" s="241" t="s">
        <v>919</v>
      </c>
      <c r="B90" s="241"/>
      <c r="C90" s="241"/>
      <c r="D90" s="241"/>
      <c r="E90" s="241"/>
      <c r="F90" s="241"/>
      <c r="G90" s="241"/>
      <c r="H90" s="241"/>
      <c r="I90" s="75">
        <v>183</v>
      </c>
      <c r="J90" s="75">
        <v>4265.05</v>
      </c>
      <c r="K90" s="138">
        <v>5003.07</v>
      </c>
      <c r="L90" s="75">
        <v>-738.02</v>
      </c>
      <c r="M90" s="164">
        <v>117.3</v>
      </c>
    </row>
    <row r="91" spans="1:13" x14ac:dyDescent="0.35">
      <c r="A91" s="4" t="s">
        <v>918</v>
      </c>
      <c r="B91" s="4" t="s">
        <v>917</v>
      </c>
      <c r="C91" s="4" t="s">
        <v>1389</v>
      </c>
      <c r="D91" s="4" t="s">
        <v>1497</v>
      </c>
      <c r="E91" s="4"/>
      <c r="F91" s="6"/>
      <c r="G91" s="6"/>
      <c r="H91" s="4" t="s">
        <v>1237</v>
      </c>
      <c r="I91" s="74">
        <v>15000</v>
      </c>
      <c r="J91" s="74">
        <v>15000</v>
      </c>
      <c r="K91" s="137">
        <v>8000</v>
      </c>
      <c r="L91" s="74">
        <v>7000</v>
      </c>
      <c r="M91" s="163">
        <v>53.333333333333329</v>
      </c>
    </row>
    <row r="92" spans="1:13" x14ac:dyDescent="0.35">
      <c r="A92" s="4" t="s">
        <v>918</v>
      </c>
      <c r="B92" s="4" t="s">
        <v>917</v>
      </c>
      <c r="C92" s="4" t="s">
        <v>916</v>
      </c>
      <c r="D92" s="4" t="s">
        <v>1420</v>
      </c>
      <c r="E92" s="4"/>
      <c r="F92" s="6"/>
      <c r="G92" s="6"/>
      <c r="H92" s="4"/>
      <c r="I92" s="74">
        <v>10</v>
      </c>
      <c r="J92" s="74">
        <v>10</v>
      </c>
      <c r="K92" s="137">
        <v>0</v>
      </c>
      <c r="L92" s="74">
        <v>10</v>
      </c>
      <c r="M92" s="163">
        <v>0</v>
      </c>
    </row>
    <row r="93" spans="1:13" x14ac:dyDescent="0.35">
      <c r="A93" s="241" t="s">
        <v>915</v>
      </c>
      <c r="B93" s="241"/>
      <c r="C93" s="241"/>
      <c r="D93" s="241"/>
      <c r="E93" s="241"/>
      <c r="F93" s="241"/>
      <c r="G93" s="241"/>
      <c r="H93" s="241"/>
      <c r="I93" s="75">
        <v>15010</v>
      </c>
      <c r="J93" s="75">
        <v>15010</v>
      </c>
      <c r="K93" s="138">
        <v>8000</v>
      </c>
      <c r="L93" s="75">
        <v>7010</v>
      </c>
      <c r="M93" s="164">
        <v>53.3</v>
      </c>
    </row>
    <row r="94" spans="1:13" x14ac:dyDescent="0.35">
      <c r="A94" s="241" t="s">
        <v>914</v>
      </c>
      <c r="B94" s="241"/>
      <c r="C94" s="241"/>
      <c r="D94" s="241"/>
      <c r="E94" s="241"/>
      <c r="F94" s="241"/>
      <c r="G94" s="241"/>
      <c r="H94" s="241"/>
      <c r="I94" s="75">
        <v>121309.30755</v>
      </c>
      <c r="J94" s="75">
        <v>116393.96</v>
      </c>
      <c r="K94" s="138">
        <v>125956.75</v>
      </c>
      <c r="L94" s="75">
        <v>-9562.7800000000007</v>
      </c>
      <c r="M94" s="164">
        <v>108.22</v>
      </c>
    </row>
    <row r="95" spans="1:13" ht="31" x14ac:dyDescent="0.35">
      <c r="A95" s="4" t="s">
        <v>912</v>
      </c>
      <c r="B95" s="4" t="s">
        <v>135</v>
      </c>
      <c r="C95" s="4" t="s">
        <v>137</v>
      </c>
      <c r="D95" s="4" t="s">
        <v>913</v>
      </c>
      <c r="E95" s="4" t="s">
        <v>500</v>
      </c>
      <c r="F95" s="6" t="s">
        <v>501</v>
      </c>
      <c r="G95" s="6"/>
      <c r="H95" s="4"/>
      <c r="I95" s="74">
        <v>300</v>
      </c>
      <c r="J95" s="74">
        <v>1503.693</v>
      </c>
      <c r="K95" s="137">
        <v>1503.693</v>
      </c>
      <c r="L95" s="74">
        <v>0</v>
      </c>
      <c r="M95" s="163">
        <v>100</v>
      </c>
    </row>
    <row r="96" spans="1:13" x14ac:dyDescent="0.35">
      <c r="A96" s="4" t="s">
        <v>912</v>
      </c>
      <c r="B96" s="4" t="s">
        <v>135</v>
      </c>
      <c r="C96" s="4" t="s">
        <v>147</v>
      </c>
      <c r="D96" s="4" t="s">
        <v>1635</v>
      </c>
      <c r="E96" s="4" t="s">
        <v>749</v>
      </c>
      <c r="F96" s="6" t="s">
        <v>750</v>
      </c>
      <c r="G96" s="6"/>
      <c r="H96" s="4"/>
      <c r="I96" s="74">
        <v>0</v>
      </c>
      <c r="J96" s="74">
        <v>0</v>
      </c>
      <c r="K96" s="137">
        <v>16.23</v>
      </c>
      <c r="L96" s="74">
        <v>-16.23</v>
      </c>
      <c r="M96" s="163">
        <v>0</v>
      </c>
    </row>
    <row r="97" spans="1:13" x14ac:dyDescent="0.35">
      <c r="A97" s="90">
        <v>3</v>
      </c>
      <c r="B97" s="90">
        <v>31</v>
      </c>
      <c r="C97" s="4" t="s">
        <v>166</v>
      </c>
      <c r="D97" s="4" t="s">
        <v>1504</v>
      </c>
      <c r="E97" s="4" t="s">
        <v>51</v>
      </c>
      <c r="F97" s="6" t="s">
        <v>52</v>
      </c>
      <c r="G97" s="6"/>
      <c r="H97" s="4"/>
      <c r="I97" s="74">
        <v>0</v>
      </c>
      <c r="J97" s="74">
        <v>0</v>
      </c>
      <c r="K97" s="137">
        <v>240.42542</v>
      </c>
      <c r="L97" s="74">
        <v>-240.42542</v>
      </c>
      <c r="M97" s="163">
        <v>0</v>
      </c>
    </row>
    <row r="98" spans="1:13" x14ac:dyDescent="0.35">
      <c r="A98" s="241" t="s">
        <v>911</v>
      </c>
      <c r="B98" s="241"/>
      <c r="C98" s="241"/>
      <c r="D98" s="241"/>
      <c r="E98" s="241"/>
      <c r="F98" s="241"/>
      <c r="G98" s="241"/>
      <c r="H98" s="241"/>
      <c r="I98" s="75">
        <v>300</v>
      </c>
      <c r="J98" s="75">
        <v>1503.69</v>
      </c>
      <c r="K98" s="138">
        <v>1760.35</v>
      </c>
      <c r="L98" s="75">
        <v>-256.66000000000003</v>
      </c>
      <c r="M98" s="164">
        <v>117.07</v>
      </c>
    </row>
    <row r="99" spans="1:13" x14ac:dyDescent="0.35">
      <c r="A99" s="241" t="s">
        <v>910</v>
      </c>
      <c r="B99" s="241"/>
      <c r="C99" s="241"/>
      <c r="D99" s="241"/>
      <c r="E99" s="241"/>
      <c r="F99" s="241"/>
      <c r="G99" s="241"/>
      <c r="H99" s="241"/>
      <c r="I99" s="75">
        <v>300</v>
      </c>
      <c r="J99" s="75">
        <v>1503.69</v>
      </c>
      <c r="K99" s="138">
        <v>1760.35</v>
      </c>
      <c r="L99" s="75">
        <v>-256.66000000000003</v>
      </c>
      <c r="M99" s="164">
        <v>117.07</v>
      </c>
    </row>
    <row r="100" spans="1:13" x14ac:dyDescent="0.35">
      <c r="A100" s="4" t="s">
        <v>903</v>
      </c>
      <c r="B100" s="4" t="s">
        <v>906</v>
      </c>
      <c r="C100" s="4" t="s">
        <v>909</v>
      </c>
      <c r="D100" s="4" t="s">
        <v>1421</v>
      </c>
      <c r="E100" s="4"/>
      <c r="F100" s="6"/>
      <c r="G100" s="6"/>
      <c r="H100" s="4" t="s">
        <v>1096</v>
      </c>
      <c r="I100" s="74">
        <v>594</v>
      </c>
      <c r="J100" s="74">
        <v>552.81895999999995</v>
      </c>
      <c r="K100" s="137">
        <v>552.81895999999995</v>
      </c>
      <c r="L100" s="74">
        <v>0</v>
      </c>
      <c r="M100" s="163">
        <v>100</v>
      </c>
    </row>
    <row r="101" spans="1:13" ht="30.75" customHeight="1" x14ac:dyDescent="0.35">
      <c r="A101" s="4" t="s">
        <v>903</v>
      </c>
      <c r="B101" s="4" t="s">
        <v>906</v>
      </c>
      <c r="C101" s="4" t="s">
        <v>909</v>
      </c>
      <c r="D101" s="247" t="s">
        <v>1422</v>
      </c>
      <c r="E101" s="248"/>
      <c r="F101" s="249"/>
      <c r="G101" s="178"/>
      <c r="H101" s="4" t="s">
        <v>1390</v>
      </c>
      <c r="I101" s="74">
        <v>0</v>
      </c>
      <c r="J101" s="74">
        <v>8.4130000000000003</v>
      </c>
      <c r="K101" s="137">
        <v>8.4130000000000003</v>
      </c>
      <c r="L101" s="74">
        <v>0</v>
      </c>
      <c r="M101" s="163">
        <v>100</v>
      </c>
    </row>
    <row r="102" spans="1:13" x14ac:dyDescent="0.35">
      <c r="A102" s="4" t="s">
        <v>903</v>
      </c>
      <c r="B102" s="4" t="s">
        <v>906</v>
      </c>
      <c r="C102" s="4" t="s">
        <v>908</v>
      </c>
      <c r="D102" s="244" t="s">
        <v>907</v>
      </c>
      <c r="E102" s="245"/>
      <c r="F102" s="246"/>
      <c r="G102" s="6"/>
      <c r="H102" s="4"/>
      <c r="I102" s="74">
        <v>22497.9</v>
      </c>
      <c r="J102" s="74">
        <v>22497.9</v>
      </c>
      <c r="K102" s="137">
        <v>22497.9</v>
      </c>
      <c r="L102" s="74">
        <v>0</v>
      </c>
      <c r="M102" s="163">
        <v>100</v>
      </c>
    </row>
    <row r="103" spans="1:13" x14ac:dyDescent="0.35">
      <c r="A103" s="4" t="s">
        <v>903</v>
      </c>
      <c r="B103" s="4" t="s">
        <v>906</v>
      </c>
      <c r="C103" s="4" t="s">
        <v>1423</v>
      </c>
      <c r="D103" s="4" t="s">
        <v>1424</v>
      </c>
      <c r="E103" s="4"/>
      <c r="F103" s="6"/>
      <c r="G103" s="6"/>
      <c r="H103" s="4" t="s">
        <v>1425</v>
      </c>
      <c r="I103" s="74">
        <v>0</v>
      </c>
      <c r="J103" s="74">
        <v>496.57400000000001</v>
      </c>
      <c r="K103" s="137">
        <v>496.57400000000001</v>
      </c>
      <c r="L103" s="74">
        <v>0</v>
      </c>
      <c r="M103" s="163">
        <v>100</v>
      </c>
    </row>
    <row r="104" spans="1:13" x14ac:dyDescent="0.35">
      <c r="A104" s="4" t="s">
        <v>903</v>
      </c>
      <c r="B104" s="4" t="s">
        <v>906</v>
      </c>
      <c r="C104" s="4" t="s">
        <v>1423</v>
      </c>
      <c r="D104" s="4" t="s">
        <v>1431</v>
      </c>
      <c r="E104" s="4"/>
      <c r="F104" s="6"/>
      <c r="G104" s="6"/>
      <c r="H104" s="4" t="s">
        <v>1450</v>
      </c>
      <c r="I104" s="74">
        <v>0</v>
      </c>
      <c r="J104" s="74">
        <v>2560.4</v>
      </c>
      <c r="K104" s="137">
        <v>2560.4</v>
      </c>
      <c r="L104" s="74">
        <v>0</v>
      </c>
      <c r="M104" s="163">
        <v>100</v>
      </c>
    </row>
    <row r="105" spans="1:13" ht="31.9" customHeight="1" x14ac:dyDescent="0.35">
      <c r="A105" s="4" t="s">
        <v>903</v>
      </c>
      <c r="B105" s="4" t="s">
        <v>906</v>
      </c>
      <c r="C105" s="4" t="s">
        <v>1423</v>
      </c>
      <c r="D105" s="247" t="s">
        <v>1505</v>
      </c>
      <c r="E105" s="248"/>
      <c r="F105" s="249"/>
      <c r="G105" s="178"/>
      <c r="H105" s="4" t="s">
        <v>1502</v>
      </c>
      <c r="I105" s="74">
        <v>0</v>
      </c>
      <c r="J105" s="74">
        <v>4102.8119999999999</v>
      </c>
      <c r="K105" s="137">
        <v>4102.8119999999999</v>
      </c>
      <c r="L105" s="74">
        <v>0</v>
      </c>
      <c r="M105" s="163">
        <v>100</v>
      </c>
    </row>
    <row r="106" spans="1:13" ht="34.15" customHeight="1" x14ac:dyDescent="0.35">
      <c r="A106" s="4" t="s">
        <v>903</v>
      </c>
      <c r="B106" s="4" t="s">
        <v>906</v>
      </c>
      <c r="C106" s="4" t="s">
        <v>1423</v>
      </c>
      <c r="D106" s="247" t="s">
        <v>1506</v>
      </c>
      <c r="E106" s="248"/>
      <c r="F106" s="249"/>
      <c r="G106" s="178"/>
      <c r="H106" s="4" t="s">
        <v>1116</v>
      </c>
      <c r="I106" s="74">
        <v>0</v>
      </c>
      <c r="J106" s="74">
        <v>77</v>
      </c>
      <c r="K106" s="137">
        <v>77</v>
      </c>
      <c r="L106" s="74">
        <v>0</v>
      </c>
      <c r="M106" s="163">
        <v>100</v>
      </c>
    </row>
    <row r="107" spans="1:13" ht="30.75" customHeight="1" x14ac:dyDescent="0.35">
      <c r="A107" s="4" t="s">
        <v>903</v>
      </c>
      <c r="B107" s="4" t="s">
        <v>906</v>
      </c>
      <c r="C107" s="4" t="s">
        <v>1423</v>
      </c>
      <c r="D107" s="247" t="s">
        <v>1432</v>
      </c>
      <c r="E107" s="248"/>
      <c r="F107" s="249"/>
      <c r="G107" s="178"/>
      <c r="H107" s="4" t="s">
        <v>1117</v>
      </c>
      <c r="I107" s="74">
        <v>0</v>
      </c>
      <c r="J107" s="74">
        <v>17</v>
      </c>
      <c r="K107" s="137">
        <v>17</v>
      </c>
      <c r="L107" s="74">
        <v>0</v>
      </c>
      <c r="M107" s="163">
        <v>100</v>
      </c>
    </row>
    <row r="108" spans="1:13" ht="30.75" customHeight="1" x14ac:dyDescent="0.35">
      <c r="A108" s="4" t="s">
        <v>903</v>
      </c>
      <c r="B108" s="4" t="s">
        <v>906</v>
      </c>
      <c r="C108" s="4" t="s">
        <v>1423</v>
      </c>
      <c r="D108" s="247" t="s">
        <v>1636</v>
      </c>
      <c r="E108" s="248"/>
      <c r="F108" s="249"/>
      <c r="G108" s="178"/>
      <c r="H108" s="90">
        <v>311100001</v>
      </c>
      <c r="I108" s="74"/>
      <c r="J108" s="74">
        <v>4087.0162700000001</v>
      </c>
      <c r="K108" s="137">
        <v>4087.0162700000001</v>
      </c>
      <c r="L108" s="74">
        <v>0</v>
      </c>
      <c r="M108" s="163">
        <v>100</v>
      </c>
    </row>
    <row r="109" spans="1:13" ht="30.75" customHeight="1" x14ac:dyDescent="0.35">
      <c r="A109" s="4" t="s">
        <v>903</v>
      </c>
      <c r="B109" s="4" t="s">
        <v>906</v>
      </c>
      <c r="C109" s="4" t="s">
        <v>1423</v>
      </c>
      <c r="D109" s="247" t="s">
        <v>1469</v>
      </c>
      <c r="E109" s="248"/>
      <c r="F109" s="249"/>
      <c r="G109" s="178"/>
      <c r="H109" s="4" t="s">
        <v>1470</v>
      </c>
      <c r="I109" s="74">
        <v>0</v>
      </c>
      <c r="J109" s="74">
        <v>1323.2739999999999</v>
      </c>
      <c r="K109" s="137">
        <v>1323.2739999999999</v>
      </c>
      <c r="L109" s="74">
        <v>0</v>
      </c>
      <c r="M109" s="163">
        <v>100</v>
      </c>
    </row>
    <row r="110" spans="1:13" ht="36" customHeight="1" x14ac:dyDescent="0.35">
      <c r="A110" s="4" t="s">
        <v>903</v>
      </c>
      <c r="B110" s="4" t="s">
        <v>906</v>
      </c>
      <c r="C110" s="4" t="s">
        <v>1423</v>
      </c>
      <c r="D110" s="247" t="s">
        <v>1433</v>
      </c>
      <c r="E110" s="248"/>
      <c r="F110" s="249"/>
      <c r="G110" s="178"/>
      <c r="H110" s="4" t="s">
        <v>1442</v>
      </c>
      <c r="I110" s="74">
        <v>0</v>
      </c>
      <c r="J110" s="74">
        <v>15</v>
      </c>
      <c r="K110" s="137">
        <v>15</v>
      </c>
      <c r="L110" s="74">
        <v>0</v>
      </c>
      <c r="M110" s="163">
        <v>100</v>
      </c>
    </row>
    <row r="111" spans="1:13" ht="36" customHeight="1" x14ac:dyDescent="0.35">
      <c r="A111" s="4" t="s">
        <v>903</v>
      </c>
      <c r="B111" s="4" t="s">
        <v>906</v>
      </c>
      <c r="C111" s="4" t="s">
        <v>1423</v>
      </c>
      <c r="D111" s="247" t="s">
        <v>1637</v>
      </c>
      <c r="E111" s="248"/>
      <c r="F111" s="249"/>
      <c r="G111" s="178"/>
      <c r="H111" s="4" t="s">
        <v>831</v>
      </c>
      <c r="I111" s="74">
        <v>0</v>
      </c>
      <c r="J111" s="74">
        <v>7.0385</v>
      </c>
      <c r="K111" s="137">
        <v>7.0385</v>
      </c>
      <c r="L111" s="74">
        <v>0</v>
      </c>
      <c r="M111" s="163">
        <v>100</v>
      </c>
    </row>
    <row r="112" spans="1:13" ht="36" customHeight="1" x14ac:dyDescent="0.35">
      <c r="A112" s="4" t="s">
        <v>903</v>
      </c>
      <c r="B112" s="4" t="s">
        <v>906</v>
      </c>
      <c r="C112" s="4" t="s">
        <v>1423</v>
      </c>
      <c r="D112" s="247" t="s">
        <v>1642</v>
      </c>
      <c r="E112" s="248"/>
      <c r="F112" s="249"/>
      <c r="G112" s="178"/>
      <c r="H112" s="4" t="s">
        <v>1638</v>
      </c>
      <c r="I112" s="74">
        <v>0</v>
      </c>
      <c r="J112" s="74">
        <v>33.799999999999997</v>
      </c>
      <c r="K112" s="137">
        <v>33.799999999999997</v>
      </c>
      <c r="L112" s="74">
        <v>0</v>
      </c>
      <c r="M112" s="163">
        <v>100</v>
      </c>
    </row>
    <row r="113" spans="1:13" ht="36" customHeight="1" x14ac:dyDescent="0.35">
      <c r="A113" s="4" t="s">
        <v>903</v>
      </c>
      <c r="B113" s="4" t="s">
        <v>906</v>
      </c>
      <c r="C113" s="4" t="s">
        <v>1423</v>
      </c>
      <c r="D113" s="247" t="s">
        <v>1643</v>
      </c>
      <c r="E113" s="248"/>
      <c r="F113" s="249"/>
      <c r="G113" s="178"/>
      <c r="H113" s="4" t="s">
        <v>1639</v>
      </c>
      <c r="I113" s="74">
        <v>0</v>
      </c>
      <c r="J113" s="74">
        <v>1.6</v>
      </c>
      <c r="K113" s="137">
        <v>1.6</v>
      </c>
      <c r="L113" s="74">
        <v>0</v>
      </c>
      <c r="M113" s="163">
        <v>100</v>
      </c>
    </row>
    <row r="114" spans="1:13" ht="36" customHeight="1" x14ac:dyDescent="0.35">
      <c r="A114" s="4" t="s">
        <v>903</v>
      </c>
      <c r="B114" s="4" t="s">
        <v>906</v>
      </c>
      <c r="C114" s="4" t="s">
        <v>1423</v>
      </c>
      <c r="D114" s="247" t="s">
        <v>1644</v>
      </c>
      <c r="E114" s="248"/>
      <c r="F114" s="249"/>
      <c r="G114" s="178"/>
      <c r="H114" s="4" t="s">
        <v>1640</v>
      </c>
      <c r="I114" s="74">
        <v>0</v>
      </c>
      <c r="J114" s="74">
        <v>2.1</v>
      </c>
      <c r="K114" s="137">
        <v>2.1</v>
      </c>
      <c r="L114" s="74">
        <v>0</v>
      </c>
      <c r="M114" s="163">
        <v>100</v>
      </c>
    </row>
    <row r="115" spans="1:13" ht="36" customHeight="1" x14ac:dyDescent="0.35">
      <c r="A115" s="4" t="s">
        <v>903</v>
      </c>
      <c r="B115" s="4" t="s">
        <v>906</v>
      </c>
      <c r="C115" s="4" t="s">
        <v>1423</v>
      </c>
      <c r="D115" s="247" t="s">
        <v>1645</v>
      </c>
      <c r="E115" s="248"/>
      <c r="F115" s="249"/>
      <c r="G115" s="178"/>
      <c r="H115" s="4" t="s">
        <v>1641</v>
      </c>
      <c r="I115" s="74">
        <v>0</v>
      </c>
      <c r="J115" s="74">
        <v>2.4</v>
      </c>
      <c r="K115" s="137">
        <v>2.4</v>
      </c>
      <c r="L115" s="74">
        <v>0</v>
      </c>
      <c r="M115" s="163">
        <v>100</v>
      </c>
    </row>
    <row r="116" spans="1:13" ht="36" customHeight="1" x14ac:dyDescent="0.35">
      <c r="A116" s="4" t="s">
        <v>903</v>
      </c>
      <c r="B116" s="4" t="s">
        <v>906</v>
      </c>
      <c r="C116" s="4" t="s">
        <v>1423</v>
      </c>
      <c r="D116" s="4" t="s">
        <v>1615</v>
      </c>
      <c r="E116" s="4"/>
      <c r="F116" s="6"/>
      <c r="G116" s="6"/>
      <c r="H116" s="4" t="s">
        <v>1646</v>
      </c>
      <c r="I116" s="74">
        <v>0</v>
      </c>
      <c r="J116" s="74">
        <v>296.49025</v>
      </c>
      <c r="K116" s="137">
        <v>296.49025</v>
      </c>
      <c r="L116" s="74">
        <v>0</v>
      </c>
      <c r="M116" s="163">
        <v>100</v>
      </c>
    </row>
    <row r="117" spans="1:13" x14ac:dyDescent="0.35">
      <c r="A117" s="4" t="s">
        <v>903</v>
      </c>
      <c r="B117" s="4" t="s">
        <v>906</v>
      </c>
      <c r="C117" s="4" t="s">
        <v>1426</v>
      </c>
      <c r="D117" s="4" t="s">
        <v>1427</v>
      </c>
      <c r="E117" s="4"/>
      <c r="F117" s="6"/>
      <c r="G117" s="6"/>
      <c r="H117" s="4"/>
      <c r="I117" s="74">
        <v>0</v>
      </c>
      <c r="J117" s="74">
        <v>495.20400000000001</v>
      </c>
      <c r="K117" s="137">
        <v>495.20400000000001</v>
      </c>
      <c r="L117" s="74">
        <v>0</v>
      </c>
      <c r="M117" s="163">
        <v>100</v>
      </c>
    </row>
    <row r="118" spans="1:13" x14ac:dyDescent="0.35">
      <c r="A118" s="4" t="s">
        <v>903</v>
      </c>
      <c r="B118" s="4" t="s">
        <v>906</v>
      </c>
      <c r="C118" s="4" t="s">
        <v>905</v>
      </c>
      <c r="D118" s="51" t="s">
        <v>1651</v>
      </c>
      <c r="E118" s="183"/>
      <c r="F118" s="184"/>
      <c r="G118" s="184"/>
      <c r="H118" s="4" t="s">
        <v>622</v>
      </c>
      <c r="I118" s="74">
        <v>0</v>
      </c>
      <c r="J118" s="74">
        <v>21.904</v>
      </c>
      <c r="K118" s="137">
        <v>21.904</v>
      </c>
      <c r="L118" s="74">
        <v>0</v>
      </c>
      <c r="M118" s="163">
        <v>100</v>
      </c>
    </row>
    <row r="119" spans="1:13" x14ac:dyDescent="0.35">
      <c r="A119" s="4" t="s">
        <v>903</v>
      </c>
      <c r="B119" s="4" t="s">
        <v>906</v>
      </c>
      <c r="C119" s="4" t="s">
        <v>905</v>
      </c>
      <c r="D119" s="244" t="s">
        <v>1537</v>
      </c>
      <c r="E119" s="245"/>
      <c r="F119" s="246"/>
      <c r="G119" s="181"/>
      <c r="H119" s="4" t="s">
        <v>1518</v>
      </c>
      <c r="I119" s="74">
        <v>0</v>
      </c>
      <c r="J119" s="74">
        <v>30.58</v>
      </c>
      <c r="K119" s="137">
        <v>30.58</v>
      </c>
      <c r="L119" s="74">
        <v>0</v>
      </c>
      <c r="M119" s="163">
        <v>100</v>
      </c>
    </row>
    <row r="120" spans="1:13" x14ac:dyDescent="0.35">
      <c r="A120" s="4" t="s">
        <v>903</v>
      </c>
      <c r="B120" s="4" t="s">
        <v>906</v>
      </c>
      <c r="C120" s="4" t="s">
        <v>905</v>
      </c>
      <c r="D120" s="244" t="s">
        <v>1522</v>
      </c>
      <c r="E120" s="245"/>
      <c r="F120" s="246"/>
      <c r="G120" s="181"/>
      <c r="H120" s="4" t="s">
        <v>1486</v>
      </c>
      <c r="I120" s="74">
        <v>0</v>
      </c>
      <c r="J120" s="74">
        <v>30</v>
      </c>
      <c r="K120" s="137">
        <v>30</v>
      </c>
      <c r="L120" s="74">
        <v>0</v>
      </c>
      <c r="M120" s="163">
        <v>100</v>
      </c>
    </row>
    <row r="121" spans="1:13" x14ac:dyDescent="0.35">
      <c r="A121" s="4" t="s">
        <v>903</v>
      </c>
      <c r="B121" s="4" t="s">
        <v>906</v>
      </c>
      <c r="C121" s="4" t="s">
        <v>905</v>
      </c>
      <c r="D121" s="244" t="s">
        <v>1647</v>
      </c>
      <c r="E121" s="245"/>
      <c r="F121" s="246"/>
      <c r="G121" s="181"/>
      <c r="H121" s="4" t="s">
        <v>1649</v>
      </c>
      <c r="I121" s="74">
        <v>0</v>
      </c>
      <c r="J121" s="74">
        <v>60</v>
      </c>
      <c r="K121" s="137">
        <v>60</v>
      </c>
      <c r="L121" s="74">
        <v>0</v>
      </c>
      <c r="M121" s="163">
        <v>100</v>
      </c>
    </row>
    <row r="122" spans="1:13" x14ac:dyDescent="0.35">
      <c r="A122" s="4" t="s">
        <v>903</v>
      </c>
      <c r="B122" s="4" t="s">
        <v>906</v>
      </c>
      <c r="C122" s="4" t="s">
        <v>905</v>
      </c>
      <c r="D122" s="179" t="s">
        <v>1648</v>
      </c>
      <c r="E122" s="180"/>
      <c r="F122" s="181"/>
      <c r="G122" s="181"/>
      <c r="H122" s="4" t="s">
        <v>1650</v>
      </c>
      <c r="I122" s="74">
        <v>0</v>
      </c>
      <c r="J122" s="74">
        <v>31.4</v>
      </c>
      <c r="K122" s="137">
        <v>31.4</v>
      </c>
      <c r="L122" s="74">
        <v>0</v>
      </c>
      <c r="M122" s="163">
        <v>100</v>
      </c>
    </row>
    <row r="123" spans="1:13" x14ac:dyDescent="0.35">
      <c r="A123" s="4" t="s">
        <v>903</v>
      </c>
      <c r="B123" s="4" t="s">
        <v>906</v>
      </c>
      <c r="C123" s="4" t="s">
        <v>905</v>
      </c>
      <c r="D123" s="244" t="s">
        <v>1616</v>
      </c>
      <c r="E123" s="245"/>
      <c r="F123" s="246"/>
      <c r="G123" s="181"/>
      <c r="H123" s="4" t="s">
        <v>1444</v>
      </c>
      <c r="I123" s="74">
        <v>0</v>
      </c>
      <c r="J123" s="74">
        <v>130</v>
      </c>
      <c r="K123" s="137">
        <v>130</v>
      </c>
      <c r="L123" s="74">
        <v>0</v>
      </c>
      <c r="M123" s="163">
        <v>100</v>
      </c>
    </row>
    <row r="124" spans="1:13" x14ac:dyDescent="0.35">
      <c r="A124" s="4" t="s">
        <v>903</v>
      </c>
      <c r="B124" s="4" t="s">
        <v>906</v>
      </c>
      <c r="C124" s="4" t="s">
        <v>905</v>
      </c>
      <c r="D124" s="244" t="s">
        <v>1428</v>
      </c>
      <c r="E124" s="245"/>
      <c r="F124" s="246"/>
      <c r="G124" s="181"/>
      <c r="H124" s="4" t="s">
        <v>1391</v>
      </c>
      <c r="I124" s="74">
        <v>0</v>
      </c>
      <c r="J124" s="74">
        <v>60</v>
      </c>
      <c r="K124" s="137">
        <v>60</v>
      </c>
      <c r="L124" s="74">
        <v>0</v>
      </c>
      <c r="M124" s="163">
        <v>100</v>
      </c>
    </row>
    <row r="125" spans="1:13" x14ac:dyDescent="0.35">
      <c r="A125" s="241" t="s">
        <v>904</v>
      </c>
      <c r="B125" s="241"/>
      <c r="C125" s="241"/>
      <c r="D125" s="241"/>
      <c r="E125" s="241"/>
      <c r="F125" s="241"/>
      <c r="G125" s="241"/>
      <c r="H125" s="241"/>
      <c r="I125" s="75">
        <v>23091.9</v>
      </c>
      <c r="J125" s="75">
        <v>36940.71</v>
      </c>
      <c r="K125" s="138">
        <v>36940.71</v>
      </c>
      <c r="L125" s="75">
        <v>0</v>
      </c>
      <c r="M125" s="164">
        <v>100</v>
      </c>
    </row>
    <row r="126" spans="1:13" ht="21.75" customHeight="1" x14ac:dyDescent="0.35">
      <c r="A126" s="90">
        <v>4</v>
      </c>
      <c r="B126" s="90">
        <v>42</v>
      </c>
      <c r="C126" s="90">
        <v>4213</v>
      </c>
      <c r="D126" s="247" t="s">
        <v>1655</v>
      </c>
      <c r="E126" s="248"/>
      <c r="F126" s="249"/>
      <c r="G126" s="178"/>
      <c r="H126" s="4" t="s">
        <v>1523</v>
      </c>
      <c r="I126" s="74">
        <v>0</v>
      </c>
      <c r="J126" s="74">
        <v>183.52699999999999</v>
      </c>
      <c r="K126" s="74">
        <v>183.52699999999999</v>
      </c>
      <c r="L126" s="74">
        <v>0</v>
      </c>
      <c r="M126" s="163">
        <v>100</v>
      </c>
    </row>
    <row r="127" spans="1:13" ht="28.9" customHeight="1" x14ac:dyDescent="0.35">
      <c r="A127" s="4" t="s">
        <v>903</v>
      </c>
      <c r="B127" s="4" t="s">
        <v>902</v>
      </c>
      <c r="C127" s="4" t="s">
        <v>1434</v>
      </c>
      <c r="D127" s="247" t="s">
        <v>1507</v>
      </c>
      <c r="E127" s="248"/>
      <c r="F127" s="249"/>
      <c r="G127" s="178"/>
      <c r="H127" s="4" t="s">
        <v>1116</v>
      </c>
      <c r="I127" s="74">
        <v>0</v>
      </c>
      <c r="J127" s="74">
        <v>1923</v>
      </c>
      <c r="K127" s="137">
        <v>1923</v>
      </c>
      <c r="L127" s="74">
        <v>0</v>
      </c>
      <c r="M127" s="163">
        <v>100</v>
      </c>
    </row>
    <row r="128" spans="1:13" ht="33" customHeight="1" x14ac:dyDescent="0.35">
      <c r="A128" s="4" t="s">
        <v>903</v>
      </c>
      <c r="B128" s="4" t="s">
        <v>902</v>
      </c>
      <c r="C128" s="4" t="s">
        <v>1434</v>
      </c>
      <c r="D128" s="247" t="s">
        <v>1435</v>
      </c>
      <c r="E128" s="248"/>
      <c r="F128" s="249"/>
      <c r="G128" s="178"/>
      <c r="H128" s="4" t="s">
        <v>1117</v>
      </c>
      <c r="I128" s="74">
        <v>0</v>
      </c>
      <c r="J128" s="74">
        <v>1678</v>
      </c>
      <c r="K128" s="137">
        <v>1678</v>
      </c>
      <c r="L128" s="74">
        <v>0</v>
      </c>
      <c r="M128" s="163">
        <v>100</v>
      </c>
    </row>
    <row r="129" spans="1:13" ht="33" customHeight="1" x14ac:dyDescent="0.35">
      <c r="A129" s="4" t="s">
        <v>903</v>
      </c>
      <c r="B129" s="4" t="s">
        <v>902</v>
      </c>
      <c r="C129" s="4" t="s">
        <v>1434</v>
      </c>
      <c r="D129" s="247" t="s">
        <v>1653</v>
      </c>
      <c r="E129" s="248"/>
      <c r="F129" s="249"/>
      <c r="G129" s="178"/>
      <c r="H129" s="4" t="s">
        <v>888</v>
      </c>
      <c r="I129" s="74">
        <v>0</v>
      </c>
      <c r="J129" s="74">
        <v>58385.946609999999</v>
      </c>
      <c r="K129" s="137">
        <v>58385.946609999999</v>
      </c>
      <c r="L129" s="74">
        <v>0</v>
      </c>
      <c r="M129" s="163">
        <v>100</v>
      </c>
    </row>
    <row r="130" spans="1:13" ht="33" customHeight="1" x14ac:dyDescent="0.35">
      <c r="A130" s="4" t="s">
        <v>903</v>
      </c>
      <c r="B130" s="4" t="s">
        <v>902</v>
      </c>
      <c r="C130" s="4" t="s">
        <v>1434</v>
      </c>
      <c r="D130" s="247" t="s">
        <v>1652</v>
      </c>
      <c r="E130" s="248"/>
      <c r="F130" s="249"/>
      <c r="G130" s="178"/>
      <c r="H130" s="4" t="s">
        <v>831</v>
      </c>
      <c r="I130" s="74">
        <v>0</v>
      </c>
      <c r="J130" s="74">
        <v>6535.1790000000001</v>
      </c>
      <c r="K130" s="137">
        <v>6535.1790000000001</v>
      </c>
      <c r="L130" s="74">
        <v>0</v>
      </c>
      <c r="M130" s="163">
        <v>100</v>
      </c>
    </row>
    <row r="131" spans="1:13" ht="33" customHeight="1" x14ac:dyDescent="0.35">
      <c r="A131" s="4" t="s">
        <v>903</v>
      </c>
      <c r="B131" s="4" t="s">
        <v>902</v>
      </c>
      <c r="C131" s="4" t="s">
        <v>1434</v>
      </c>
      <c r="D131" s="247" t="s">
        <v>1654</v>
      </c>
      <c r="E131" s="248"/>
      <c r="F131" s="249"/>
      <c r="G131" s="178"/>
      <c r="H131" s="4" t="s">
        <v>1546</v>
      </c>
      <c r="I131" s="74">
        <v>0</v>
      </c>
      <c r="J131" s="74">
        <v>307.5</v>
      </c>
      <c r="K131" s="137">
        <v>307.5</v>
      </c>
      <c r="L131" s="74">
        <v>0</v>
      </c>
      <c r="M131" s="163">
        <v>100</v>
      </c>
    </row>
    <row r="132" spans="1:13" ht="33.75" customHeight="1" x14ac:dyDescent="0.35">
      <c r="A132" s="4" t="s">
        <v>903</v>
      </c>
      <c r="B132" s="4" t="s">
        <v>902</v>
      </c>
      <c r="C132" s="4" t="s">
        <v>901</v>
      </c>
      <c r="D132" s="247" t="s">
        <v>1429</v>
      </c>
      <c r="E132" s="248"/>
      <c r="F132" s="249"/>
      <c r="G132" s="178"/>
      <c r="H132" s="4" t="s">
        <v>1392</v>
      </c>
      <c r="I132" s="74">
        <v>209.20599999999999</v>
      </c>
      <c r="J132" s="74">
        <v>219.20599999999999</v>
      </c>
      <c r="K132" s="137">
        <v>219.20599999999999</v>
      </c>
      <c r="L132" s="74">
        <v>0</v>
      </c>
      <c r="M132" s="163">
        <v>100</v>
      </c>
    </row>
    <row r="133" spans="1:13" x14ac:dyDescent="0.35">
      <c r="A133" s="241" t="s">
        <v>900</v>
      </c>
      <c r="B133" s="241"/>
      <c r="C133" s="241"/>
      <c r="D133" s="241"/>
      <c r="E133" s="241"/>
      <c r="F133" s="241"/>
      <c r="G133" s="241"/>
      <c r="H133" s="241"/>
      <c r="I133" s="75">
        <v>209.20599999999999</v>
      </c>
      <c r="J133" s="75">
        <v>69232.37</v>
      </c>
      <c r="K133" s="138">
        <v>69232.37</v>
      </c>
      <c r="L133" s="75">
        <v>0</v>
      </c>
      <c r="M133" s="164">
        <v>100</v>
      </c>
    </row>
    <row r="134" spans="1:13" ht="16" thickBot="1" x14ac:dyDescent="0.4">
      <c r="A134" s="241" t="s">
        <v>899</v>
      </c>
      <c r="B134" s="241"/>
      <c r="C134" s="241"/>
      <c r="D134" s="241"/>
      <c r="E134" s="241"/>
      <c r="F134" s="241"/>
      <c r="G134" s="241"/>
      <c r="H134" s="241"/>
      <c r="I134" s="139">
        <v>23301.106</v>
      </c>
      <c r="J134" s="139">
        <v>106173.08</v>
      </c>
      <c r="K134" s="140">
        <v>106173.08</v>
      </c>
      <c r="L134" s="139">
        <v>0</v>
      </c>
      <c r="M134" s="166">
        <v>100</v>
      </c>
    </row>
    <row r="135" spans="1:13" ht="25.9" customHeight="1" thickBot="1" x14ac:dyDescent="0.4">
      <c r="A135" s="228" t="s">
        <v>1401</v>
      </c>
      <c r="B135" s="229"/>
      <c r="C135" s="229"/>
      <c r="D135" s="229"/>
      <c r="E135" s="229"/>
      <c r="F135" s="229"/>
      <c r="G135" s="230"/>
      <c r="H135" s="253"/>
      <c r="I135" s="80">
        <v>414315.41355</v>
      </c>
      <c r="J135" s="81">
        <v>506315.13</v>
      </c>
      <c r="K135" s="141">
        <v>533079.61</v>
      </c>
      <c r="L135" s="81">
        <v>-26764.47</v>
      </c>
      <c r="M135" s="72">
        <v>105.29</v>
      </c>
    </row>
    <row r="137" spans="1:13" ht="16" thickBot="1" x14ac:dyDescent="0.4">
      <c r="A137" s="250" t="s">
        <v>999</v>
      </c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</row>
    <row r="138" spans="1:13" ht="31.9" customHeight="1" thickBot="1" x14ac:dyDescent="0.4">
      <c r="A138" s="2" t="s">
        <v>998</v>
      </c>
      <c r="B138" s="3" t="s">
        <v>997</v>
      </c>
      <c r="C138" s="3" t="s">
        <v>5</v>
      </c>
      <c r="D138" s="3" t="s">
        <v>3</v>
      </c>
      <c r="E138" s="3" t="s">
        <v>4</v>
      </c>
      <c r="F138" s="3" t="s">
        <v>3</v>
      </c>
      <c r="G138" s="3"/>
      <c r="H138" s="3" t="s">
        <v>6</v>
      </c>
      <c r="I138" s="238">
        <v>2023</v>
      </c>
      <c r="J138" s="239"/>
      <c r="K138" s="239"/>
      <c r="L138" s="239"/>
      <c r="M138" s="240"/>
    </row>
    <row r="139" spans="1:13" ht="28" x14ac:dyDescent="0.35">
      <c r="A139" s="2"/>
      <c r="B139" s="3"/>
      <c r="C139" s="3"/>
      <c r="D139" s="3"/>
      <c r="E139" s="3"/>
      <c r="F139" s="3"/>
      <c r="G139" s="3"/>
      <c r="H139" s="3"/>
      <c r="I139" s="134" t="s">
        <v>7</v>
      </c>
      <c r="J139" s="99" t="s">
        <v>8</v>
      </c>
      <c r="K139" s="99" t="s">
        <v>1656</v>
      </c>
      <c r="L139" s="99" t="s">
        <v>9</v>
      </c>
      <c r="M139" s="162" t="s">
        <v>10</v>
      </c>
    </row>
    <row r="140" spans="1:13" ht="31" x14ac:dyDescent="0.35">
      <c r="A140" s="4" t="s">
        <v>1000</v>
      </c>
      <c r="B140" s="4" t="s">
        <v>1001</v>
      </c>
      <c r="C140" s="4" t="s">
        <v>1002</v>
      </c>
      <c r="D140" s="7" t="s">
        <v>1003</v>
      </c>
      <c r="E140" s="4"/>
      <c r="F140" s="7"/>
      <c r="G140" s="185"/>
      <c r="H140" s="51"/>
      <c r="I140" s="82">
        <v>209873.71685</v>
      </c>
      <c r="J140" s="74">
        <v>91266.094219999999</v>
      </c>
      <c r="K140" s="74">
        <v>-22464.562020000001</v>
      </c>
      <c r="L140" s="74">
        <v>113730.65624</v>
      </c>
      <c r="M140" s="163">
        <v>-24.614356746601228</v>
      </c>
    </row>
    <row r="141" spans="1:13" x14ac:dyDescent="0.35">
      <c r="A141" s="4" t="s">
        <v>1000</v>
      </c>
      <c r="B141" s="4" t="s">
        <v>1001</v>
      </c>
      <c r="C141" s="4" t="s">
        <v>1004</v>
      </c>
      <c r="D141" s="7" t="s">
        <v>1005</v>
      </c>
      <c r="E141" s="4"/>
      <c r="F141" s="6" t="s">
        <v>1513</v>
      </c>
      <c r="G141" s="186"/>
      <c r="H141" s="51"/>
      <c r="I141" s="82">
        <v>167000</v>
      </c>
      <c r="J141" s="74">
        <v>167000</v>
      </c>
      <c r="K141" s="136">
        <v>167000</v>
      </c>
      <c r="L141" s="136">
        <v>0</v>
      </c>
      <c r="M141" s="167">
        <v>100</v>
      </c>
    </row>
    <row r="142" spans="1:13" x14ac:dyDescent="0.35">
      <c r="A142" s="4" t="s">
        <v>1000</v>
      </c>
      <c r="B142" s="4" t="s">
        <v>1001</v>
      </c>
      <c r="C142" s="4" t="s">
        <v>1006</v>
      </c>
      <c r="D142" s="7" t="s">
        <v>1007</v>
      </c>
      <c r="E142" s="4"/>
      <c r="F142" s="6" t="s">
        <v>1513</v>
      </c>
      <c r="G142" s="186"/>
      <c r="H142" s="51"/>
      <c r="I142" s="142">
        <v>-167000</v>
      </c>
      <c r="J142" s="143">
        <v>-167000</v>
      </c>
      <c r="K142" s="144">
        <v>-167000</v>
      </c>
      <c r="L142" s="144">
        <v>0</v>
      </c>
      <c r="M142" s="167">
        <v>100</v>
      </c>
    </row>
    <row r="143" spans="1:13" ht="31" x14ac:dyDescent="0.35">
      <c r="A143" s="4" t="s">
        <v>1000</v>
      </c>
      <c r="B143" s="4" t="s">
        <v>1001</v>
      </c>
      <c r="C143" s="4" t="s">
        <v>1008</v>
      </c>
      <c r="D143" s="7" t="s">
        <v>1084</v>
      </c>
      <c r="E143" s="4"/>
      <c r="F143" s="7"/>
      <c r="G143" s="185"/>
      <c r="H143" s="51"/>
      <c r="I143" s="142">
        <v>-33831.227359999997</v>
      </c>
      <c r="J143" s="143">
        <v>-33831.227359999997</v>
      </c>
      <c r="K143" s="143">
        <v>-33831.227359999997</v>
      </c>
      <c r="L143" s="143">
        <v>0</v>
      </c>
      <c r="M143" s="163">
        <v>100</v>
      </c>
    </row>
    <row r="144" spans="1:13" x14ac:dyDescent="0.35">
      <c r="A144" s="241" t="s">
        <v>1009</v>
      </c>
      <c r="B144" s="241"/>
      <c r="C144" s="241"/>
      <c r="D144" s="241"/>
      <c r="E144" s="241"/>
      <c r="F144" s="241"/>
      <c r="G144" s="252"/>
      <c r="H144" s="252"/>
      <c r="I144" s="145">
        <v>176042.48949000001</v>
      </c>
      <c r="J144" s="146">
        <v>57434.86</v>
      </c>
      <c r="K144" s="146">
        <v>-56295.79</v>
      </c>
      <c r="L144" s="146">
        <v>113730.66</v>
      </c>
      <c r="M144" s="164">
        <v>-98.02</v>
      </c>
    </row>
    <row r="145" spans="1:13" ht="31" x14ac:dyDescent="0.35">
      <c r="A145" s="4" t="s">
        <v>1000</v>
      </c>
      <c r="B145" s="4" t="s">
        <v>1010</v>
      </c>
      <c r="C145" s="4" t="s">
        <v>1011</v>
      </c>
      <c r="D145" s="7" t="s">
        <v>1012</v>
      </c>
      <c r="E145" s="4" t="s">
        <v>1430</v>
      </c>
      <c r="F145" s="7"/>
      <c r="G145" s="185"/>
      <c r="H145" s="51"/>
      <c r="I145" s="142">
        <v>0</v>
      </c>
      <c r="J145" s="143">
        <v>0</v>
      </c>
      <c r="K145" s="143">
        <v>462.4427</v>
      </c>
      <c r="L145" s="143">
        <v>-462.4427</v>
      </c>
      <c r="M145" s="163">
        <v>0</v>
      </c>
    </row>
    <row r="146" spans="1:13" ht="18" customHeight="1" thickBot="1" x14ac:dyDescent="0.4">
      <c r="A146" s="226" t="s">
        <v>1013</v>
      </c>
      <c r="B146" s="226"/>
      <c r="C146" s="226"/>
      <c r="D146" s="226"/>
      <c r="E146" s="226"/>
      <c r="F146" s="226"/>
      <c r="G146" s="227"/>
      <c r="H146" s="227"/>
      <c r="I146" s="147">
        <v>0</v>
      </c>
      <c r="J146" s="146">
        <v>0</v>
      </c>
      <c r="K146" s="146">
        <v>462.44</v>
      </c>
      <c r="L146" s="146">
        <v>-462.44</v>
      </c>
      <c r="M146" s="164">
        <v>0</v>
      </c>
    </row>
    <row r="147" spans="1:13" ht="25.15" customHeight="1" thickBot="1" x14ac:dyDescent="0.4">
      <c r="A147" s="228" t="s">
        <v>1396</v>
      </c>
      <c r="B147" s="229"/>
      <c r="C147" s="229"/>
      <c r="D147" s="229"/>
      <c r="E147" s="229"/>
      <c r="F147" s="229"/>
      <c r="G147" s="230"/>
      <c r="H147" s="230"/>
      <c r="I147" s="145">
        <v>176042.48949000001</v>
      </c>
      <c r="J147" s="146">
        <v>57434.86</v>
      </c>
      <c r="K147" s="146">
        <v>-55833.35</v>
      </c>
      <c r="L147" s="146">
        <v>113268.22</v>
      </c>
      <c r="M147" s="164">
        <v>-97.21</v>
      </c>
    </row>
    <row r="148" spans="1:13" ht="30.65" customHeight="1" thickBot="1" x14ac:dyDescent="0.4">
      <c r="A148" s="223" t="s">
        <v>1014</v>
      </c>
      <c r="B148" s="224"/>
      <c r="C148" s="224"/>
      <c r="D148" s="224"/>
      <c r="E148" s="224"/>
      <c r="F148" s="224"/>
      <c r="G148" s="225"/>
      <c r="H148" s="225"/>
      <c r="I148" s="80">
        <f>I147+I135</f>
        <v>590357.90304</v>
      </c>
      <c r="J148" s="80">
        <f t="shared" ref="J148:L148" si="0">J147+J135</f>
        <v>563749.99</v>
      </c>
      <c r="K148" s="80">
        <f t="shared" si="0"/>
        <v>477246.26</v>
      </c>
      <c r="L148" s="80">
        <f t="shared" si="0"/>
        <v>86503.75</v>
      </c>
      <c r="M148" s="72"/>
    </row>
    <row r="150" spans="1:13" x14ac:dyDescent="0.35">
      <c r="A150" s="91"/>
      <c r="F150" s="237"/>
      <c r="G150" s="237"/>
      <c r="H150" s="237"/>
      <c r="I150" s="237"/>
      <c r="J150" s="237"/>
      <c r="K150" s="237"/>
      <c r="L150" s="237"/>
    </row>
    <row r="151" spans="1:13" ht="20.25" customHeight="1" thickBot="1" x14ac:dyDescent="0.4"/>
    <row r="152" spans="1:13" ht="34.15" customHeight="1" thickBot="1" x14ac:dyDescent="0.4">
      <c r="I152" s="238">
        <v>2023</v>
      </c>
      <c r="J152" s="239"/>
      <c r="K152" s="239"/>
      <c r="L152" s="239"/>
      <c r="M152" s="240"/>
    </row>
    <row r="153" spans="1:13" ht="34.15" customHeight="1" thickBot="1" x14ac:dyDescent="0.4">
      <c r="I153" s="134" t="s">
        <v>7</v>
      </c>
      <c r="J153" s="99" t="s">
        <v>8</v>
      </c>
      <c r="K153" s="99" t="s">
        <v>1656</v>
      </c>
      <c r="L153" s="99" t="s">
        <v>9</v>
      </c>
      <c r="M153" s="162" t="s">
        <v>10</v>
      </c>
    </row>
    <row r="154" spans="1:13" x14ac:dyDescent="0.35">
      <c r="A154" s="41" t="s">
        <v>1077</v>
      </c>
      <c r="B154" s="42"/>
      <c r="C154" s="42"/>
      <c r="D154" s="43"/>
      <c r="E154" s="42"/>
      <c r="F154" s="44"/>
      <c r="G154" s="44"/>
      <c r="H154" s="45"/>
      <c r="I154" s="148">
        <f>I135</f>
        <v>414315.41355</v>
      </c>
      <c r="J154" s="148">
        <f t="shared" ref="J154:L154" si="1">J135</f>
        <v>506315.13</v>
      </c>
      <c r="K154" s="148">
        <f t="shared" si="1"/>
        <v>533079.61</v>
      </c>
      <c r="L154" s="148">
        <f t="shared" si="1"/>
        <v>-26764.47</v>
      </c>
      <c r="M154" s="168">
        <f>K154/J154*100</f>
        <v>105.28613079368179</v>
      </c>
    </row>
    <row r="155" spans="1:13" x14ac:dyDescent="0.35">
      <c r="A155" s="220" t="s">
        <v>1090</v>
      </c>
      <c r="B155" s="221"/>
      <c r="C155" s="221"/>
      <c r="D155" s="221"/>
      <c r="E155" s="222"/>
      <c r="F155" s="25"/>
      <c r="G155" s="25"/>
      <c r="H155" s="50"/>
      <c r="I155" s="149">
        <v>363339.91</v>
      </c>
      <c r="J155" s="75">
        <v>362494.32</v>
      </c>
      <c r="K155" s="75">
        <v>307659.40999999997</v>
      </c>
      <c r="L155" s="75">
        <v>54835.06</v>
      </c>
      <c r="M155" s="169">
        <v>84.87</v>
      </c>
    </row>
    <row r="156" spans="1:13" x14ac:dyDescent="0.35">
      <c r="A156" s="46" t="s">
        <v>1085</v>
      </c>
      <c r="B156" s="16"/>
      <c r="C156" s="16">
        <v>5171</v>
      </c>
      <c r="D156" s="24" t="s">
        <v>1078</v>
      </c>
      <c r="E156" s="16"/>
      <c r="F156" s="26"/>
      <c r="G156" s="26"/>
      <c r="H156" s="47"/>
      <c r="I156" s="150">
        <v>41106</v>
      </c>
      <c r="J156" s="151">
        <v>35538.5</v>
      </c>
      <c r="K156" s="151">
        <v>23740.69</v>
      </c>
      <c r="L156" s="151">
        <v>11797.81</v>
      </c>
      <c r="M156" s="170">
        <v>66.802735061975042</v>
      </c>
    </row>
    <row r="157" spans="1:13" x14ac:dyDescent="0.35">
      <c r="A157" s="220" t="s">
        <v>1091</v>
      </c>
      <c r="B157" s="221"/>
      <c r="C157" s="221"/>
      <c r="D157" s="221"/>
      <c r="E157" s="222"/>
      <c r="F157" s="27"/>
      <c r="G157" s="27"/>
      <c r="I157" s="149">
        <v>227018</v>
      </c>
      <c r="J157" s="75">
        <v>201255.7</v>
      </c>
      <c r="K157" s="75">
        <v>169587.03</v>
      </c>
      <c r="L157" s="75">
        <v>31668.67</v>
      </c>
      <c r="M157" s="169">
        <v>84.26</v>
      </c>
    </row>
    <row r="158" spans="1:13" x14ac:dyDescent="0.35">
      <c r="A158" s="220" t="s">
        <v>1076</v>
      </c>
      <c r="B158" s="221"/>
      <c r="C158" s="221"/>
      <c r="D158" s="221"/>
      <c r="E158" s="222"/>
      <c r="F158" s="28"/>
      <c r="G158" s="28"/>
      <c r="I158" s="152">
        <f>SUM(I157,I155)</f>
        <v>590357.90999999992</v>
      </c>
      <c r="J158" s="139">
        <f t="shared" ref="J158:L158" si="2">SUM(J157,J155)</f>
        <v>563750.02</v>
      </c>
      <c r="K158" s="139">
        <f t="shared" si="2"/>
        <v>477246.43999999994</v>
      </c>
      <c r="L158" s="139">
        <f t="shared" si="2"/>
        <v>86503.73</v>
      </c>
      <c r="M158" s="169">
        <f>K158/J158*100</f>
        <v>84.655684801572136</v>
      </c>
    </row>
    <row r="159" spans="1:13" x14ac:dyDescent="0.35">
      <c r="A159" s="233" t="s">
        <v>1694</v>
      </c>
      <c r="B159" s="234"/>
      <c r="C159" s="234"/>
      <c r="D159" s="234"/>
      <c r="E159" s="234"/>
      <c r="F159" s="234"/>
      <c r="G159" s="187"/>
      <c r="H159" s="18"/>
      <c r="I159" s="153">
        <f>I154-I158</f>
        <v>-176042.49644999992</v>
      </c>
      <c r="J159" s="154">
        <f>J154-J158</f>
        <v>-57434.890000000014</v>
      </c>
      <c r="K159" s="155">
        <f>K154-K158</f>
        <v>55833.170000000042</v>
      </c>
      <c r="L159" s="154">
        <f>L154-L158</f>
        <v>-113268.2</v>
      </c>
      <c r="M159" s="169">
        <f>K159/J159*100</f>
        <v>-97.211242156118047</v>
      </c>
    </row>
    <row r="160" spans="1:13" x14ac:dyDescent="0.35">
      <c r="A160" s="233" t="s">
        <v>1080</v>
      </c>
      <c r="B160" s="234"/>
      <c r="C160" s="234"/>
      <c r="D160" s="234"/>
      <c r="E160" s="234"/>
      <c r="F160" s="234"/>
      <c r="G160" s="188"/>
      <c r="I160" s="156">
        <f>I28+I94+I125</f>
        <v>413806.20755000005</v>
      </c>
      <c r="J160" s="156">
        <f>J28+J94+J125</f>
        <v>435579.07000000007</v>
      </c>
      <c r="K160" s="156">
        <f>K28+K94+K125</f>
        <v>462086.89</v>
      </c>
      <c r="L160" s="156">
        <f>L28+L94+L125</f>
        <v>-26507.809999999998</v>
      </c>
      <c r="M160" s="169">
        <f>K160/J160*100</f>
        <v>106.08565053412688</v>
      </c>
    </row>
    <row r="161" spans="1:13" x14ac:dyDescent="0.35">
      <c r="A161" s="233" t="s">
        <v>1081</v>
      </c>
      <c r="B161" s="234"/>
      <c r="C161" s="234"/>
      <c r="D161" s="234"/>
      <c r="E161" s="234"/>
      <c r="F161" s="234"/>
      <c r="G161" s="188"/>
      <c r="I161" s="153">
        <f>I155</f>
        <v>363339.91</v>
      </c>
      <c r="J161" s="154">
        <f>J155</f>
        <v>362494.32</v>
      </c>
      <c r="K161" s="154">
        <f>K155</f>
        <v>307659.40999999997</v>
      </c>
      <c r="L161" s="154">
        <f>L155</f>
        <v>54835.06</v>
      </c>
      <c r="M161" s="169">
        <f>K161/J161*100</f>
        <v>84.872891249716673</v>
      </c>
    </row>
    <row r="162" spans="1:13" ht="16" thickBot="1" x14ac:dyDescent="0.4">
      <c r="A162" s="235" t="s">
        <v>1079</v>
      </c>
      <c r="B162" s="236"/>
      <c r="C162" s="236"/>
      <c r="D162" s="236"/>
      <c r="E162" s="236"/>
      <c r="F162" s="236"/>
      <c r="G162" s="189"/>
      <c r="H162" s="48"/>
      <c r="I162" s="157">
        <f>I160-I161</f>
        <v>50466.297550000076</v>
      </c>
      <c r="J162" s="158">
        <f t="shared" ref="J162:L162" si="3">J160-J161</f>
        <v>73084.750000000058</v>
      </c>
      <c r="K162" s="158">
        <f t="shared" si="3"/>
        <v>154427.48000000004</v>
      </c>
      <c r="L162" s="158">
        <f t="shared" si="3"/>
        <v>-81342.87</v>
      </c>
      <c r="M162" s="169"/>
    </row>
    <row r="163" spans="1:13" ht="24.75" customHeight="1" thickBot="1" x14ac:dyDescent="0.4">
      <c r="A163" s="231" t="s">
        <v>1082</v>
      </c>
      <c r="B163" s="232"/>
      <c r="C163" s="232"/>
      <c r="D163" s="232"/>
      <c r="E163" s="232"/>
      <c r="F163" s="232"/>
      <c r="G163" s="190"/>
      <c r="H163" s="49"/>
      <c r="I163" s="172">
        <f>I162/I160*100</f>
        <v>12.195635693527446</v>
      </c>
      <c r="J163" s="173">
        <f t="shared" ref="J163" si="4">J162/J160*100</f>
        <v>16.778756150978523</v>
      </c>
      <c r="K163" s="174">
        <f>K162/K160*100</f>
        <v>33.419576132099323</v>
      </c>
    </row>
    <row r="164" spans="1:13" x14ac:dyDescent="0.35">
      <c r="I164" s="159"/>
      <c r="J164" s="159"/>
      <c r="K164" s="159"/>
      <c r="L164" s="159"/>
      <c r="M164" s="171"/>
    </row>
  </sheetData>
  <mergeCells count="63">
    <mergeCell ref="D111:F111"/>
    <mergeCell ref="D112:F112"/>
    <mergeCell ref="D113:F113"/>
    <mergeCell ref="D115:F115"/>
    <mergeCell ref="D121:F121"/>
    <mergeCell ref="D123:F123"/>
    <mergeCell ref="D130:F130"/>
    <mergeCell ref="A137:M137"/>
    <mergeCell ref="I138:M138"/>
    <mergeCell ref="A144:H144"/>
    <mergeCell ref="A133:H133"/>
    <mergeCell ref="A134:H134"/>
    <mergeCell ref="A135:H135"/>
    <mergeCell ref="D132:F132"/>
    <mergeCell ref="D131:F131"/>
    <mergeCell ref="D124:F124"/>
    <mergeCell ref="D129:F129"/>
    <mergeCell ref="D128:F128"/>
    <mergeCell ref="D127:F127"/>
    <mergeCell ref="D126:F126"/>
    <mergeCell ref="D101:F101"/>
    <mergeCell ref="D107:F107"/>
    <mergeCell ref="D110:F110"/>
    <mergeCell ref="D109:F109"/>
    <mergeCell ref="D105:F105"/>
    <mergeCell ref="D106:F106"/>
    <mergeCell ref="D108:F108"/>
    <mergeCell ref="D102:F102"/>
    <mergeCell ref="A1:F1"/>
    <mergeCell ref="I5:M5"/>
    <mergeCell ref="A3:M3"/>
    <mergeCell ref="A12:F12"/>
    <mergeCell ref="H2:M2"/>
    <mergeCell ref="A2:F2"/>
    <mergeCell ref="A14:F14"/>
    <mergeCell ref="A25:F25"/>
    <mergeCell ref="A27:F27"/>
    <mergeCell ref="A125:H125"/>
    <mergeCell ref="A99:H99"/>
    <mergeCell ref="A28:F28"/>
    <mergeCell ref="A29:H29"/>
    <mergeCell ref="A59:H59"/>
    <mergeCell ref="A77:H77"/>
    <mergeCell ref="A98:H98"/>
    <mergeCell ref="A90:H90"/>
    <mergeCell ref="A93:H93"/>
    <mergeCell ref="A94:H94"/>
    <mergeCell ref="D120:F120"/>
    <mergeCell ref="D119:F119"/>
    <mergeCell ref="D114:F114"/>
    <mergeCell ref="A155:E155"/>
    <mergeCell ref="A148:H148"/>
    <mergeCell ref="A146:H146"/>
    <mergeCell ref="A147:H147"/>
    <mergeCell ref="A163:F163"/>
    <mergeCell ref="A159:F159"/>
    <mergeCell ref="A160:F160"/>
    <mergeCell ref="A161:F161"/>
    <mergeCell ref="A157:E157"/>
    <mergeCell ref="A158:E158"/>
    <mergeCell ref="A162:F162"/>
    <mergeCell ref="F150:L150"/>
    <mergeCell ref="I152:M152"/>
  </mergeCells>
  <phoneticPr fontId="11" type="noConversion"/>
  <pageMargins left="0.31496062992125984" right="0.31496062992125984" top="0.39370078740157483" bottom="0.39370078740157483" header="0.31496062992125984" footer="0.31496062992125984"/>
  <pageSetup paperSize="9" scale="47" fitToHeight="0" orientation="portrait" r:id="rId1"/>
  <headerFooter>
    <oddHeader xml:space="preserve">&amp;LMěsto Humpolec
&amp;CPlnění rozpisu rozpočtu příjmů vč. financ.
&amp;R&amp;P/&amp;N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73"/>
  <sheetViews>
    <sheetView topLeftCell="A405" workbookViewId="0">
      <selection activeCell="A407" sqref="A407:M422"/>
    </sheetView>
  </sheetViews>
  <sheetFormatPr defaultColWidth="9.1796875" defaultRowHeight="15.5" x14ac:dyDescent="0.35"/>
  <cols>
    <col min="1" max="1" width="5.7265625" style="1" customWidth="1"/>
    <col min="2" max="2" width="4.1796875" style="1" hidden="1" customWidth="1"/>
    <col min="3" max="3" width="6.54296875" style="1" customWidth="1"/>
    <col min="4" max="4" width="13.26953125" style="1" hidden="1" customWidth="1"/>
    <col min="5" max="5" width="6.54296875" style="1" customWidth="1"/>
    <col min="6" max="6" width="34.81640625" style="105" customWidth="1"/>
    <col min="7" max="7" width="14.54296875" style="1" customWidth="1"/>
    <col min="8" max="8" width="44.26953125" style="105" customWidth="1"/>
    <col min="9" max="9" width="12.81640625" style="76" bestFit="1" customWidth="1"/>
    <col min="10" max="10" width="12.7265625" style="76" bestFit="1" customWidth="1"/>
    <col min="11" max="11" width="14.1796875" style="206" bestFit="1" customWidth="1"/>
    <col min="12" max="12" width="12" style="76" bestFit="1" customWidth="1"/>
    <col min="13" max="13" width="8.54296875" style="160" customWidth="1"/>
    <col min="14" max="17" width="9.1796875" style="1"/>
    <col min="18" max="18" width="10.81640625" style="1" bestFit="1" customWidth="1"/>
    <col min="19" max="19" width="11.453125" style="1" bestFit="1" customWidth="1"/>
    <col min="20" max="20" width="10.81640625" style="1" bestFit="1" customWidth="1"/>
    <col min="21" max="21" width="2.1796875" style="1" bestFit="1" customWidth="1"/>
    <col min="22" max="16384" width="9.1796875" style="1"/>
  </cols>
  <sheetData>
    <row r="1" spans="1:16" x14ac:dyDescent="0.35">
      <c r="A1" s="250" t="s">
        <v>0</v>
      </c>
      <c r="B1" s="250"/>
      <c r="C1" s="250"/>
      <c r="D1" s="250"/>
      <c r="E1" s="250"/>
      <c r="F1" s="250"/>
      <c r="G1" s="250"/>
      <c r="H1" s="237"/>
      <c r="I1" s="254"/>
      <c r="J1" s="254"/>
      <c r="K1" s="254"/>
      <c r="L1" s="254"/>
      <c r="M1" s="254"/>
    </row>
    <row r="2" spans="1:16" x14ac:dyDescent="0.35">
      <c r="A2" s="250" t="s">
        <v>1</v>
      </c>
      <c r="B2" s="250"/>
      <c r="C2" s="250"/>
      <c r="D2" s="250"/>
      <c r="E2" s="250"/>
      <c r="F2" s="250"/>
      <c r="G2" s="250"/>
      <c r="H2" s="237"/>
      <c r="I2" s="254"/>
      <c r="J2" s="254"/>
      <c r="K2" s="254"/>
      <c r="L2" s="254"/>
      <c r="M2" s="254"/>
    </row>
    <row r="3" spans="1:16" ht="20" x14ac:dyDescent="0.35">
      <c r="A3" s="251" t="s">
        <v>1657</v>
      </c>
      <c r="B3" s="251"/>
      <c r="C3" s="251"/>
      <c r="D3" s="251"/>
      <c r="E3" s="251"/>
      <c r="F3" s="251"/>
      <c r="G3" s="251"/>
      <c r="H3" s="251"/>
      <c r="I3" s="258"/>
      <c r="J3" s="258"/>
      <c r="K3" s="258"/>
      <c r="L3" s="258"/>
      <c r="M3" s="258"/>
    </row>
    <row r="4" spans="1:16" ht="16" thickBot="1" x14ac:dyDescent="0.4">
      <c r="A4" s="17"/>
      <c r="B4" s="17"/>
      <c r="C4" s="17"/>
      <c r="D4" s="17"/>
      <c r="E4" s="17"/>
      <c r="F4" s="103"/>
      <c r="G4" s="17"/>
      <c r="H4" s="103"/>
      <c r="I4" s="73"/>
      <c r="J4" s="73"/>
      <c r="K4" s="203"/>
      <c r="L4" s="73"/>
      <c r="M4" s="200"/>
    </row>
    <row r="5" spans="1:16" ht="31.5" thickBot="1" x14ac:dyDescent="0.4">
      <c r="A5" s="2" t="s">
        <v>2</v>
      </c>
      <c r="B5" s="3" t="s">
        <v>3</v>
      </c>
      <c r="C5" s="3" t="s">
        <v>4</v>
      </c>
      <c r="D5" s="3" t="s">
        <v>3</v>
      </c>
      <c r="E5" s="3" t="s">
        <v>5</v>
      </c>
      <c r="F5" s="104" t="s">
        <v>3</v>
      </c>
      <c r="G5" s="3" t="s">
        <v>6</v>
      </c>
      <c r="H5" s="104" t="s">
        <v>3</v>
      </c>
      <c r="I5" s="255">
        <v>2023</v>
      </c>
      <c r="J5" s="256"/>
      <c r="K5" s="256"/>
      <c r="L5" s="256"/>
      <c r="M5" s="257"/>
    </row>
    <row r="6" spans="1:16" ht="46.5" x14ac:dyDescent="0.35">
      <c r="A6" s="2"/>
      <c r="B6" s="3"/>
      <c r="C6" s="3"/>
      <c r="D6" s="3"/>
      <c r="E6" s="3"/>
      <c r="F6" s="104"/>
      <c r="G6" s="3"/>
      <c r="H6" s="104"/>
      <c r="I6" s="77" t="s">
        <v>7</v>
      </c>
      <c r="J6" s="78" t="s">
        <v>8</v>
      </c>
      <c r="K6" s="78" t="s">
        <v>1656</v>
      </c>
      <c r="L6" s="78" t="s">
        <v>9</v>
      </c>
      <c r="M6" s="201" t="s">
        <v>10</v>
      </c>
      <c r="P6" s="22"/>
    </row>
    <row r="7" spans="1:16" ht="31" x14ac:dyDescent="0.35">
      <c r="A7" s="4" t="s">
        <v>11</v>
      </c>
      <c r="B7" s="4" t="s">
        <v>12</v>
      </c>
      <c r="C7" s="4" t="s">
        <v>13</v>
      </c>
      <c r="D7" s="4" t="s">
        <v>14</v>
      </c>
      <c r="E7" s="4" t="s">
        <v>42</v>
      </c>
      <c r="F7" s="7" t="s">
        <v>43</v>
      </c>
      <c r="G7" s="4" t="s">
        <v>17</v>
      </c>
      <c r="H7" s="7" t="s">
        <v>18</v>
      </c>
      <c r="I7" s="74">
        <v>10</v>
      </c>
      <c r="J7" s="74">
        <v>10</v>
      </c>
      <c r="K7" s="74">
        <v>5.3150000000000004</v>
      </c>
      <c r="L7" s="74">
        <v>4.6849999999999996</v>
      </c>
      <c r="M7" s="163">
        <v>53.15</v>
      </c>
      <c r="P7" s="22"/>
    </row>
    <row r="8" spans="1:16" x14ac:dyDescent="0.3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7" t="s">
        <v>16</v>
      </c>
      <c r="G8" s="4" t="s">
        <v>17</v>
      </c>
      <c r="H8" s="7" t="s">
        <v>18</v>
      </c>
      <c r="I8" s="74">
        <v>400</v>
      </c>
      <c r="J8" s="74">
        <v>400</v>
      </c>
      <c r="K8" s="74">
        <v>338.07400000000001</v>
      </c>
      <c r="L8" s="74">
        <v>61.926000000000002</v>
      </c>
      <c r="M8" s="163">
        <v>84.518500000000003</v>
      </c>
      <c r="P8" s="22"/>
    </row>
    <row r="9" spans="1:16" x14ac:dyDescent="0.35">
      <c r="A9" s="4" t="s">
        <v>11</v>
      </c>
      <c r="B9" s="4" t="s">
        <v>12</v>
      </c>
      <c r="C9" s="4" t="s">
        <v>13</v>
      </c>
      <c r="D9" s="4" t="s">
        <v>14</v>
      </c>
      <c r="E9" s="4" t="s">
        <v>15</v>
      </c>
      <c r="F9" s="7" t="s">
        <v>16</v>
      </c>
      <c r="G9" s="4" t="s">
        <v>19</v>
      </c>
      <c r="H9" s="7" t="s">
        <v>20</v>
      </c>
      <c r="I9" s="74">
        <v>198</v>
      </c>
      <c r="J9" s="74">
        <v>198</v>
      </c>
      <c r="K9" s="74">
        <v>159.86664999999999</v>
      </c>
      <c r="L9" s="74">
        <v>38.13335</v>
      </c>
      <c r="M9" s="163">
        <v>80.740732323232322</v>
      </c>
      <c r="P9" s="22"/>
    </row>
    <row r="10" spans="1:16" x14ac:dyDescent="0.35">
      <c r="A10" s="4" t="s">
        <v>11</v>
      </c>
      <c r="B10" s="4" t="s">
        <v>12</v>
      </c>
      <c r="C10" s="4" t="s">
        <v>13</v>
      </c>
      <c r="D10" s="4" t="s">
        <v>14</v>
      </c>
      <c r="E10" s="4" t="s">
        <v>15</v>
      </c>
      <c r="F10" s="7" t="s">
        <v>16</v>
      </c>
      <c r="G10" s="4" t="s">
        <v>1097</v>
      </c>
      <c r="H10" s="7" t="s">
        <v>1098</v>
      </c>
      <c r="I10" s="74">
        <v>20</v>
      </c>
      <c r="J10" s="74">
        <v>20</v>
      </c>
      <c r="K10" s="74">
        <v>13.407999999999999</v>
      </c>
      <c r="L10" s="74">
        <v>6.5919999999999996</v>
      </c>
      <c r="M10" s="163">
        <v>67.040000000000006</v>
      </c>
      <c r="P10" s="22"/>
    </row>
    <row r="11" spans="1:16" x14ac:dyDescent="0.35">
      <c r="A11" s="4" t="s">
        <v>11</v>
      </c>
      <c r="B11" s="4" t="s">
        <v>12</v>
      </c>
      <c r="C11" s="4" t="s">
        <v>13</v>
      </c>
      <c r="D11" s="4" t="s">
        <v>14</v>
      </c>
      <c r="E11" s="4" t="s">
        <v>199</v>
      </c>
      <c r="F11" s="7" t="s">
        <v>1471</v>
      </c>
      <c r="G11" s="4" t="s">
        <v>1097</v>
      </c>
      <c r="H11" s="7" t="s">
        <v>1098</v>
      </c>
      <c r="I11" s="74">
        <v>50</v>
      </c>
      <c r="J11" s="74">
        <v>50</v>
      </c>
      <c r="K11" s="74">
        <v>5.75</v>
      </c>
      <c r="L11" s="74">
        <v>44.25</v>
      </c>
      <c r="M11" s="163">
        <v>11.5</v>
      </c>
      <c r="P11" s="22"/>
    </row>
    <row r="12" spans="1:16" x14ac:dyDescent="0.35">
      <c r="A12" s="241" t="s">
        <v>1549</v>
      </c>
      <c r="B12" s="241"/>
      <c r="C12" s="241"/>
      <c r="D12" s="241"/>
      <c r="E12" s="241"/>
      <c r="F12" s="241"/>
      <c r="G12" s="241"/>
      <c r="H12" s="241"/>
      <c r="I12" s="75">
        <v>678</v>
      </c>
      <c r="J12" s="75">
        <v>678</v>
      </c>
      <c r="K12" s="75">
        <v>522.41999999999996</v>
      </c>
      <c r="L12" s="75">
        <v>155.59</v>
      </c>
      <c r="M12" s="164">
        <v>77.05</v>
      </c>
      <c r="P12" s="22"/>
    </row>
    <row r="13" spans="1:16" x14ac:dyDescent="0.35">
      <c r="A13" s="4" t="s">
        <v>11</v>
      </c>
      <c r="B13" s="4" t="s">
        <v>12</v>
      </c>
      <c r="C13" s="4" t="s">
        <v>23</v>
      </c>
      <c r="D13" s="4" t="s">
        <v>24</v>
      </c>
      <c r="E13" s="4" t="s">
        <v>15</v>
      </c>
      <c r="F13" s="7" t="s">
        <v>16</v>
      </c>
      <c r="G13" s="4" t="s">
        <v>25</v>
      </c>
      <c r="H13" s="7" t="s">
        <v>26</v>
      </c>
      <c r="I13" s="74">
        <v>270</v>
      </c>
      <c r="J13" s="74">
        <v>290</v>
      </c>
      <c r="K13" s="74">
        <v>289.14699999999999</v>
      </c>
      <c r="L13" s="74">
        <v>0.85299999999999998</v>
      </c>
      <c r="M13" s="163">
        <v>99.705862068965516</v>
      </c>
      <c r="P13" s="22"/>
    </row>
    <row r="14" spans="1:16" x14ac:dyDescent="0.35">
      <c r="A14" s="4" t="s">
        <v>11</v>
      </c>
      <c r="B14" s="4" t="s">
        <v>12</v>
      </c>
      <c r="C14" s="4" t="s">
        <v>23</v>
      </c>
      <c r="D14" s="4" t="s">
        <v>24</v>
      </c>
      <c r="E14" s="4" t="s">
        <v>15</v>
      </c>
      <c r="F14" s="7" t="s">
        <v>16</v>
      </c>
      <c r="G14" s="4" t="s">
        <v>27</v>
      </c>
      <c r="H14" s="7" t="s">
        <v>28</v>
      </c>
      <c r="I14" s="74">
        <v>20</v>
      </c>
      <c r="J14" s="74">
        <v>0</v>
      </c>
      <c r="K14" s="74">
        <v>0</v>
      </c>
      <c r="L14" s="74">
        <v>0</v>
      </c>
      <c r="M14" s="163">
        <v>0</v>
      </c>
      <c r="P14" s="22"/>
    </row>
    <row r="15" spans="1:16" x14ac:dyDescent="0.35">
      <c r="A15" s="4" t="s">
        <v>11</v>
      </c>
      <c r="B15" s="4" t="s">
        <v>12</v>
      </c>
      <c r="C15" s="4" t="s">
        <v>23</v>
      </c>
      <c r="D15" s="4" t="s">
        <v>24</v>
      </c>
      <c r="E15" s="4" t="s">
        <v>29</v>
      </c>
      <c r="F15" s="7" t="s">
        <v>30</v>
      </c>
      <c r="G15" s="4" t="s">
        <v>31</v>
      </c>
      <c r="H15" s="7" t="s">
        <v>32</v>
      </c>
      <c r="I15" s="74">
        <v>600</v>
      </c>
      <c r="J15" s="74">
        <v>450</v>
      </c>
      <c r="K15" s="74">
        <v>309.11919999999998</v>
      </c>
      <c r="L15" s="74">
        <v>140.88079999999999</v>
      </c>
      <c r="M15" s="163">
        <v>68.693155555555563</v>
      </c>
      <c r="P15" s="22"/>
    </row>
    <row r="16" spans="1:16" ht="31" x14ac:dyDescent="0.35">
      <c r="A16" s="4" t="s">
        <v>11</v>
      </c>
      <c r="B16" s="4" t="s">
        <v>12</v>
      </c>
      <c r="C16" s="4" t="s">
        <v>23</v>
      </c>
      <c r="D16" s="4" t="s">
        <v>24</v>
      </c>
      <c r="E16" s="4" t="s">
        <v>33</v>
      </c>
      <c r="F16" s="7" t="s">
        <v>34</v>
      </c>
      <c r="G16" s="4" t="s">
        <v>35</v>
      </c>
      <c r="H16" s="7" t="s">
        <v>36</v>
      </c>
      <c r="I16" s="74">
        <v>12</v>
      </c>
      <c r="J16" s="74">
        <v>12</v>
      </c>
      <c r="K16" s="74">
        <v>6.12</v>
      </c>
      <c r="L16" s="74">
        <v>5.88</v>
      </c>
      <c r="M16" s="163">
        <v>51</v>
      </c>
      <c r="P16" s="22"/>
    </row>
    <row r="17" spans="1:16" x14ac:dyDescent="0.35">
      <c r="A17" s="241" t="s">
        <v>1550</v>
      </c>
      <c r="B17" s="241"/>
      <c r="C17" s="241"/>
      <c r="D17" s="241"/>
      <c r="E17" s="241"/>
      <c r="F17" s="241"/>
      <c r="G17" s="241"/>
      <c r="H17" s="241"/>
      <c r="I17" s="75">
        <v>902</v>
      </c>
      <c r="J17" s="75">
        <v>752</v>
      </c>
      <c r="K17" s="75">
        <v>604.39</v>
      </c>
      <c r="L17" s="75">
        <v>147.61000000000001</v>
      </c>
      <c r="M17" s="164">
        <v>80.37</v>
      </c>
      <c r="P17" s="22"/>
    </row>
    <row r="18" spans="1:16" x14ac:dyDescent="0.35">
      <c r="A18" s="241" t="s">
        <v>37</v>
      </c>
      <c r="B18" s="241"/>
      <c r="C18" s="241"/>
      <c r="D18" s="241"/>
      <c r="E18" s="241"/>
      <c r="F18" s="241"/>
      <c r="G18" s="241"/>
      <c r="H18" s="241"/>
      <c r="I18" s="75">
        <v>1580</v>
      </c>
      <c r="J18" s="75">
        <v>1430</v>
      </c>
      <c r="K18" s="75">
        <v>1126.81</v>
      </c>
      <c r="L18" s="75">
        <v>303.2</v>
      </c>
      <c r="M18" s="164">
        <v>78.8</v>
      </c>
      <c r="P18" s="22"/>
    </row>
    <row r="19" spans="1:16" ht="31" x14ac:dyDescent="0.35">
      <c r="A19" s="4" t="s">
        <v>38</v>
      </c>
      <c r="B19" s="4" t="s">
        <v>39</v>
      </c>
      <c r="C19" s="4" t="s">
        <v>40</v>
      </c>
      <c r="D19" s="4" t="s">
        <v>41</v>
      </c>
      <c r="E19" s="4" t="s">
        <v>42</v>
      </c>
      <c r="F19" s="7" t="s">
        <v>43</v>
      </c>
      <c r="G19" s="4" t="s">
        <v>44</v>
      </c>
      <c r="H19" s="7" t="s">
        <v>1451</v>
      </c>
      <c r="I19" s="74">
        <v>15</v>
      </c>
      <c r="J19" s="74">
        <v>15</v>
      </c>
      <c r="K19" s="74">
        <v>0</v>
      </c>
      <c r="L19" s="74">
        <v>15</v>
      </c>
      <c r="M19" s="163">
        <v>0</v>
      </c>
      <c r="P19" s="22"/>
    </row>
    <row r="20" spans="1:16" ht="31" x14ac:dyDescent="0.3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45</v>
      </c>
      <c r="F20" s="7" t="s">
        <v>1472</v>
      </c>
      <c r="G20" s="4" t="s">
        <v>46</v>
      </c>
      <c r="H20" s="7" t="s">
        <v>1452</v>
      </c>
      <c r="I20" s="74">
        <v>20</v>
      </c>
      <c r="J20" s="74">
        <v>20</v>
      </c>
      <c r="K20" s="74">
        <v>1.35</v>
      </c>
      <c r="L20" s="74">
        <v>18.649999999999999</v>
      </c>
      <c r="M20" s="163">
        <v>6.75</v>
      </c>
      <c r="P20" s="22"/>
    </row>
    <row r="21" spans="1:16" x14ac:dyDescent="0.35">
      <c r="A21" s="4" t="s">
        <v>38</v>
      </c>
      <c r="B21" s="4" t="s">
        <v>39</v>
      </c>
      <c r="C21" s="4" t="s">
        <v>40</v>
      </c>
      <c r="D21" s="4" t="s">
        <v>41</v>
      </c>
      <c r="E21" s="4" t="s">
        <v>15</v>
      </c>
      <c r="F21" s="7" t="s">
        <v>16</v>
      </c>
      <c r="G21" s="4" t="s">
        <v>47</v>
      </c>
      <c r="H21" s="7" t="s">
        <v>1453</v>
      </c>
      <c r="I21" s="74">
        <v>140</v>
      </c>
      <c r="J21" s="74">
        <v>200</v>
      </c>
      <c r="K21" s="74">
        <v>169.761</v>
      </c>
      <c r="L21" s="74">
        <v>30.239000000000001</v>
      </c>
      <c r="M21" s="163">
        <v>84.880499999999998</v>
      </c>
      <c r="P21" s="22"/>
    </row>
    <row r="22" spans="1:16" x14ac:dyDescent="0.35">
      <c r="A22" s="241" t="s">
        <v>1551</v>
      </c>
      <c r="B22" s="241"/>
      <c r="C22" s="241"/>
      <c r="D22" s="241"/>
      <c r="E22" s="241"/>
      <c r="F22" s="241"/>
      <c r="G22" s="241"/>
      <c r="H22" s="241"/>
      <c r="I22" s="75">
        <v>175</v>
      </c>
      <c r="J22" s="75">
        <v>235</v>
      </c>
      <c r="K22" s="75">
        <v>171.11</v>
      </c>
      <c r="L22" s="75">
        <v>63.89</v>
      </c>
      <c r="M22" s="164">
        <v>72.81</v>
      </c>
      <c r="P22" s="22"/>
    </row>
    <row r="23" spans="1:16" x14ac:dyDescent="0.35">
      <c r="A23" s="241" t="s">
        <v>48</v>
      </c>
      <c r="B23" s="241"/>
      <c r="C23" s="241"/>
      <c r="D23" s="241"/>
      <c r="E23" s="241"/>
      <c r="F23" s="241"/>
      <c r="G23" s="241"/>
      <c r="H23" s="241"/>
      <c r="I23" s="75">
        <v>175</v>
      </c>
      <c r="J23" s="75">
        <v>235</v>
      </c>
      <c r="K23" s="75">
        <v>171.11</v>
      </c>
      <c r="L23" s="75">
        <v>63.89</v>
      </c>
      <c r="M23" s="164">
        <v>72.81</v>
      </c>
      <c r="P23" s="22"/>
    </row>
    <row r="24" spans="1:16" ht="31" x14ac:dyDescent="0.35">
      <c r="A24" s="4" t="s">
        <v>49</v>
      </c>
      <c r="B24" s="4" t="s">
        <v>50</v>
      </c>
      <c r="C24" s="4" t="s">
        <v>51</v>
      </c>
      <c r="D24" s="4" t="s">
        <v>52</v>
      </c>
      <c r="E24" s="4" t="s">
        <v>53</v>
      </c>
      <c r="F24" s="7" t="s">
        <v>54</v>
      </c>
      <c r="G24" s="4" t="s">
        <v>55</v>
      </c>
      <c r="H24" s="7" t="s">
        <v>56</v>
      </c>
      <c r="I24" s="74">
        <v>500</v>
      </c>
      <c r="J24" s="74">
        <v>530</v>
      </c>
      <c r="K24" s="74">
        <v>15.837</v>
      </c>
      <c r="L24" s="74">
        <v>514.16300000000001</v>
      </c>
      <c r="M24" s="163">
        <v>2.9881132075471695</v>
      </c>
      <c r="P24" s="22"/>
    </row>
    <row r="25" spans="1:16" ht="31" x14ac:dyDescent="0.35">
      <c r="A25" s="4" t="s">
        <v>49</v>
      </c>
      <c r="B25" s="4" t="s">
        <v>50</v>
      </c>
      <c r="C25" s="4" t="s">
        <v>51</v>
      </c>
      <c r="D25" s="4" t="s">
        <v>52</v>
      </c>
      <c r="E25" s="4" t="s">
        <v>53</v>
      </c>
      <c r="F25" s="7" t="s">
        <v>54</v>
      </c>
      <c r="G25" s="4" t="s">
        <v>1099</v>
      </c>
      <c r="H25" s="7" t="s">
        <v>1100</v>
      </c>
      <c r="I25" s="74">
        <v>300</v>
      </c>
      <c r="J25" s="74">
        <v>300</v>
      </c>
      <c r="K25" s="74">
        <v>193.6</v>
      </c>
      <c r="L25" s="74">
        <v>106.4</v>
      </c>
      <c r="M25" s="163">
        <v>64.533333333333331</v>
      </c>
      <c r="P25" s="22"/>
    </row>
    <row r="26" spans="1:16" ht="31" x14ac:dyDescent="0.35">
      <c r="A26" s="4" t="s">
        <v>49</v>
      </c>
      <c r="B26" s="4" t="s">
        <v>50</v>
      </c>
      <c r="C26" s="4" t="s">
        <v>51</v>
      </c>
      <c r="D26" s="4" t="s">
        <v>52</v>
      </c>
      <c r="E26" s="4" t="s">
        <v>53</v>
      </c>
      <c r="F26" s="7" t="s">
        <v>54</v>
      </c>
      <c r="G26" s="4" t="s">
        <v>1101</v>
      </c>
      <c r="H26" s="7" t="s">
        <v>1102</v>
      </c>
      <c r="I26" s="74">
        <v>400</v>
      </c>
      <c r="J26" s="74">
        <v>400</v>
      </c>
      <c r="K26" s="74">
        <v>330.08800000000002</v>
      </c>
      <c r="L26" s="74">
        <v>69.912000000000006</v>
      </c>
      <c r="M26" s="163">
        <v>82.522000000000006</v>
      </c>
      <c r="P26" s="22"/>
    </row>
    <row r="27" spans="1:16" x14ac:dyDescent="0.35">
      <c r="A27" s="4" t="s">
        <v>49</v>
      </c>
      <c r="B27" s="4" t="s">
        <v>50</v>
      </c>
      <c r="C27" s="4" t="s">
        <v>51</v>
      </c>
      <c r="D27" s="4" t="s">
        <v>52</v>
      </c>
      <c r="E27" s="4" t="s">
        <v>15</v>
      </c>
      <c r="F27" s="7" t="s">
        <v>16</v>
      </c>
      <c r="G27" s="4" t="s">
        <v>57</v>
      </c>
      <c r="H27" s="7" t="s">
        <v>58</v>
      </c>
      <c r="I27" s="74">
        <v>3100</v>
      </c>
      <c r="J27" s="74">
        <v>3618</v>
      </c>
      <c r="K27" s="74">
        <v>3372.047</v>
      </c>
      <c r="L27" s="74">
        <v>245.953</v>
      </c>
      <c r="M27" s="163">
        <v>93.201962410171376</v>
      </c>
      <c r="P27" s="22"/>
    </row>
    <row r="28" spans="1:16" x14ac:dyDescent="0.35">
      <c r="A28" s="4" t="s">
        <v>49</v>
      </c>
      <c r="B28" s="4" t="s">
        <v>50</v>
      </c>
      <c r="C28" s="4" t="s">
        <v>51</v>
      </c>
      <c r="D28" s="4" t="s">
        <v>52</v>
      </c>
      <c r="E28" s="4" t="s">
        <v>15</v>
      </c>
      <c r="F28" s="7" t="s">
        <v>16</v>
      </c>
      <c r="G28" s="4" t="s">
        <v>59</v>
      </c>
      <c r="H28" s="7" t="s">
        <v>60</v>
      </c>
      <c r="I28" s="74">
        <v>120</v>
      </c>
      <c r="J28" s="74">
        <v>2</v>
      </c>
      <c r="K28" s="74">
        <v>1.8620000000000001</v>
      </c>
      <c r="L28" s="74">
        <v>0.13800000000000001</v>
      </c>
      <c r="M28" s="163">
        <v>93.1</v>
      </c>
      <c r="P28" s="22"/>
    </row>
    <row r="29" spans="1:16" x14ac:dyDescent="0.35">
      <c r="A29" s="4" t="s">
        <v>49</v>
      </c>
      <c r="B29" s="4" t="s">
        <v>50</v>
      </c>
      <c r="C29" s="4" t="s">
        <v>51</v>
      </c>
      <c r="D29" s="4" t="s">
        <v>52</v>
      </c>
      <c r="E29" s="4" t="s">
        <v>15</v>
      </c>
      <c r="F29" s="7" t="s">
        <v>16</v>
      </c>
      <c r="G29" s="4" t="s">
        <v>61</v>
      </c>
      <c r="H29" s="7" t="s">
        <v>62</v>
      </c>
      <c r="I29" s="74">
        <v>700</v>
      </c>
      <c r="J29" s="74">
        <v>700</v>
      </c>
      <c r="K29" s="74">
        <v>444.702</v>
      </c>
      <c r="L29" s="74">
        <v>255.298</v>
      </c>
      <c r="M29" s="163">
        <v>63.528857142857142</v>
      </c>
      <c r="P29" s="22"/>
    </row>
    <row r="30" spans="1:16" x14ac:dyDescent="0.35">
      <c r="A30" s="4" t="s">
        <v>49</v>
      </c>
      <c r="B30" s="4" t="s">
        <v>50</v>
      </c>
      <c r="C30" s="4" t="s">
        <v>51</v>
      </c>
      <c r="D30" s="4" t="s">
        <v>52</v>
      </c>
      <c r="E30" s="4" t="s">
        <v>15</v>
      </c>
      <c r="F30" s="7" t="s">
        <v>16</v>
      </c>
      <c r="G30" s="4" t="s">
        <v>63</v>
      </c>
      <c r="H30" s="7" t="s">
        <v>64</v>
      </c>
      <c r="I30" s="74">
        <v>2800</v>
      </c>
      <c r="J30" s="74">
        <v>3400</v>
      </c>
      <c r="K30" s="74">
        <v>3084.70919</v>
      </c>
      <c r="L30" s="74">
        <v>315.29081000000002</v>
      </c>
      <c r="M30" s="163">
        <v>90.726740882352942</v>
      </c>
      <c r="P30" s="22"/>
    </row>
    <row r="31" spans="1:16" x14ac:dyDescent="0.35">
      <c r="A31" s="4" t="s">
        <v>49</v>
      </c>
      <c r="B31" s="4" t="s">
        <v>50</v>
      </c>
      <c r="C31" s="4" t="s">
        <v>51</v>
      </c>
      <c r="D31" s="4" t="s">
        <v>52</v>
      </c>
      <c r="E31" s="4" t="s">
        <v>15</v>
      </c>
      <c r="F31" s="7" t="s">
        <v>16</v>
      </c>
      <c r="G31" s="4" t="s">
        <v>69</v>
      </c>
      <c r="H31" s="7" t="s">
        <v>70</v>
      </c>
      <c r="I31" s="74">
        <v>0</v>
      </c>
      <c r="J31" s="74">
        <v>120</v>
      </c>
      <c r="K31" s="74">
        <v>48.4</v>
      </c>
      <c r="L31" s="74">
        <v>71.599999999999994</v>
      </c>
      <c r="M31" s="163">
        <v>40.333333333333336</v>
      </c>
      <c r="P31" s="22"/>
    </row>
    <row r="32" spans="1:16" x14ac:dyDescent="0.35">
      <c r="A32" s="4" t="s">
        <v>49</v>
      </c>
      <c r="B32" s="4" t="s">
        <v>50</v>
      </c>
      <c r="C32" s="4" t="s">
        <v>51</v>
      </c>
      <c r="D32" s="4" t="s">
        <v>52</v>
      </c>
      <c r="E32" s="4" t="s">
        <v>15</v>
      </c>
      <c r="F32" s="7" t="s">
        <v>16</v>
      </c>
      <c r="G32" s="4" t="s">
        <v>73</v>
      </c>
      <c r="H32" s="7" t="s">
        <v>74</v>
      </c>
      <c r="I32" s="74">
        <v>0</v>
      </c>
      <c r="J32" s="74">
        <v>30</v>
      </c>
      <c r="K32" s="74">
        <v>29.04</v>
      </c>
      <c r="L32" s="74">
        <v>0.96</v>
      </c>
      <c r="M32" s="163">
        <v>96.8</v>
      </c>
      <c r="P32" s="22"/>
    </row>
    <row r="33" spans="1:16" x14ac:dyDescent="0.35">
      <c r="A33" s="4" t="s">
        <v>49</v>
      </c>
      <c r="B33" s="4" t="s">
        <v>50</v>
      </c>
      <c r="C33" s="4" t="s">
        <v>51</v>
      </c>
      <c r="D33" s="4" t="s">
        <v>52</v>
      </c>
      <c r="E33" s="4" t="s">
        <v>15</v>
      </c>
      <c r="F33" s="7" t="s">
        <v>16</v>
      </c>
      <c r="G33" s="4" t="s">
        <v>77</v>
      </c>
      <c r="H33" s="7" t="s">
        <v>78</v>
      </c>
      <c r="I33" s="74">
        <v>0</v>
      </c>
      <c r="J33" s="74">
        <v>10</v>
      </c>
      <c r="K33" s="74">
        <v>5.6870000000000003</v>
      </c>
      <c r="L33" s="74">
        <v>4.3129999999999997</v>
      </c>
      <c r="M33" s="163">
        <v>56.87</v>
      </c>
      <c r="P33" s="22"/>
    </row>
    <row r="34" spans="1:16" x14ac:dyDescent="0.35">
      <c r="A34" s="4" t="s">
        <v>49</v>
      </c>
      <c r="B34" s="4" t="s">
        <v>50</v>
      </c>
      <c r="C34" s="4" t="s">
        <v>51</v>
      </c>
      <c r="D34" s="4" t="s">
        <v>52</v>
      </c>
      <c r="E34" s="4" t="s">
        <v>29</v>
      </c>
      <c r="F34" s="7" t="s">
        <v>30</v>
      </c>
      <c r="G34" s="4" t="s">
        <v>65</v>
      </c>
      <c r="H34" s="7" t="s">
        <v>66</v>
      </c>
      <c r="I34" s="74">
        <v>90</v>
      </c>
      <c r="J34" s="74">
        <v>90</v>
      </c>
      <c r="K34" s="74">
        <v>29.001000000000001</v>
      </c>
      <c r="L34" s="74">
        <v>60.999000000000002</v>
      </c>
      <c r="M34" s="163">
        <v>32.223333333333329</v>
      </c>
      <c r="P34" s="22"/>
    </row>
    <row r="35" spans="1:16" x14ac:dyDescent="0.35">
      <c r="A35" s="4" t="s">
        <v>49</v>
      </c>
      <c r="B35" s="4" t="s">
        <v>50</v>
      </c>
      <c r="C35" s="4" t="s">
        <v>51</v>
      </c>
      <c r="D35" s="4" t="s">
        <v>52</v>
      </c>
      <c r="E35" s="4" t="s">
        <v>29</v>
      </c>
      <c r="F35" s="7" t="s">
        <v>30</v>
      </c>
      <c r="G35" s="4" t="s">
        <v>67</v>
      </c>
      <c r="H35" s="7" t="s">
        <v>68</v>
      </c>
      <c r="I35" s="74">
        <v>400</v>
      </c>
      <c r="J35" s="74">
        <v>400</v>
      </c>
      <c r="K35" s="74">
        <v>325.23500000000001</v>
      </c>
      <c r="L35" s="74">
        <v>74.765000000000001</v>
      </c>
      <c r="M35" s="163">
        <v>81.308750000000003</v>
      </c>
      <c r="P35" s="22"/>
    </row>
    <row r="36" spans="1:16" x14ac:dyDescent="0.35">
      <c r="A36" s="4" t="s">
        <v>49</v>
      </c>
      <c r="B36" s="4" t="s">
        <v>50</v>
      </c>
      <c r="C36" s="4" t="s">
        <v>51</v>
      </c>
      <c r="D36" s="4" t="s">
        <v>52</v>
      </c>
      <c r="E36" s="4" t="s">
        <v>29</v>
      </c>
      <c r="F36" s="7" t="s">
        <v>30</v>
      </c>
      <c r="G36" s="4" t="s">
        <v>69</v>
      </c>
      <c r="H36" s="7" t="s">
        <v>70</v>
      </c>
      <c r="I36" s="74">
        <v>2000</v>
      </c>
      <c r="J36" s="74">
        <v>1680</v>
      </c>
      <c r="K36" s="74">
        <v>1615.2832599999999</v>
      </c>
      <c r="L36" s="74">
        <v>64.716740000000001</v>
      </c>
      <c r="M36" s="163">
        <v>96.147813095238106</v>
      </c>
      <c r="P36" s="22"/>
    </row>
    <row r="37" spans="1:16" x14ac:dyDescent="0.35">
      <c r="A37" s="4" t="s">
        <v>49</v>
      </c>
      <c r="B37" s="4" t="s">
        <v>50</v>
      </c>
      <c r="C37" s="4" t="s">
        <v>51</v>
      </c>
      <c r="D37" s="4" t="s">
        <v>52</v>
      </c>
      <c r="E37" s="4" t="s">
        <v>29</v>
      </c>
      <c r="F37" s="7" t="s">
        <v>30</v>
      </c>
      <c r="G37" s="4" t="s">
        <v>71</v>
      </c>
      <c r="H37" s="7" t="s">
        <v>72</v>
      </c>
      <c r="I37" s="74">
        <v>2000</v>
      </c>
      <c r="J37" s="74">
        <v>1930</v>
      </c>
      <c r="K37" s="74">
        <v>1184.3923500000001</v>
      </c>
      <c r="L37" s="74">
        <v>745.60765000000004</v>
      </c>
      <c r="M37" s="163">
        <v>61.367479274611398</v>
      </c>
      <c r="P37" s="22"/>
    </row>
    <row r="38" spans="1:16" x14ac:dyDescent="0.35">
      <c r="A38" s="4" t="s">
        <v>49</v>
      </c>
      <c r="B38" s="4" t="s">
        <v>50</v>
      </c>
      <c r="C38" s="4" t="s">
        <v>51</v>
      </c>
      <c r="D38" s="4" t="s">
        <v>52</v>
      </c>
      <c r="E38" s="4" t="s">
        <v>29</v>
      </c>
      <c r="F38" s="7" t="s">
        <v>30</v>
      </c>
      <c r="G38" s="4" t="s">
        <v>73</v>
      </c>
      <c r="H38" s="7" t="s">
        <v>74</v>
      </c>
      <c r="I38" s="74">
        <v>300</v>
      </c>
      <c r="J38" s="74">
        <v>550</v>
      </c>
      <c r="K38" s="74">
        <v>483.42899999999997</v>
      </c>
      <c r="L38" s="74">
        <v>66.570999999999998</v>
      </c>
      <c r="M38" s="163">
        <v>87.896181818181816</v>
      </c>
      <c r="P38" s="22"/>
    </row>
    <row r="39" spans="1:16" x14ac:dyDescent="0.35">
      <c r="A39" s="4" t="s">
        <v>49</v>
      </c>
      <c r="B39" s="4" t="s">
        <v>50</v>
      </c>
      <c r="C39" s="4" t="s">
        <v>51</v>
      </c>
      <c r="D39" s="4" t="s">
        <v>52</v>
      </c>
      <c r="E39" s="4" t="s">
        <v>29</v>
      </c>
      <c r="F39" s="7" t="s">
        <v>30</v>
      </c>
      <c r="G39" s="4" t="s">
        <v>75</v>
      </c>
      <c r="H39" s="7" t="s">
        <v>76</v>
      </c>
      <c r="I39" s="74">
        <v>300</v>
      </c>
      <c r="J39" s="74">
        <v>300</v>
      </c>
      <c r="K39" s="74">
        <v>17.05</v>
      </c>
      <c r="L39" s="74">
        <v>282.95</v>
      </c>
      <c r="M39" s="163">
        <v>5.6833333333333336</v>
      </c>
      <c r="P39" s="22"/>
    </row>
    <row r="40" spans="1:16" x14ac:dyDescent="0.35">
      <c r="A40" s="4" t="s">
        <v>49</v>
      </c>
      <c r="B40" s="4" t="s">
        <v>50</v>
      </c>
      <c r="C40" s="4" t="s">
        <v>51</v>
      </c>
      <c r="D40" s="4" t="s">
        <v>52</v>
      </c>
      <c r="E40" s="4" t="s">
        <v>29</v>
      </c>
      <c r="F40" s="7" t="s">
        <v>30</v>
      </c>
      <c r="G40" s="4" t="s">
        <v>77</v>
      </c>
      <c r="H40" s="7" t="s">
        <v>78</v>
      </c>
      <c r="I40" s="74">
        <v>130</v>
      </c>
      <c r="J40" s="74">
        <v>130</v>
      </c>
      <c r="K40" s="74">
        <v>76.584999999999994</v>
      </c>
      <c r="L40" s="74">
        <v>53.414999999999999</v>
      </c>
      <c r="M40" s="163">
        <v>58.911538461538463</v>
      </c>
      <c r="P40" s="22"/>
    </row>
    <row r="41" spans="1:16" x14ac:dyDescent="0.35">
      <c r="A41" s="4" t="s">
        <v>49</v>
      </c>
      <c r="B41" s="4" t="s">
        <v>50</v>
      </c>
      <c r="C41" s="4" t="s">
        <v>51</v>
      </c>
      <c r="D41" s="4" t="s">
        <v>52</v>
      </c>
      <c r="E41" s="4" t="s">
        <v>29</v>
      </c>
      <c r="F41" s="7" t="s">
        <v>30</v>
      </c>
      <c r="G41" s="4" t="s">
        <v>79</v>
      </c>
      <c r="H41" s="7" t="s">
        <v>1103</v>
      </c>
      <c r="I41" s="74">
        <v>700</v>
      </c>
      <c r="J41" s="74">
        <v>700</v>
      </c>
      <c r="K41" s="74">
        <v>692.12</v>
      </c>
      <c r="L41" s="74">
        <v>7.88</v>
      </c>
      <c r="M41" s="163">
        <v>98.874285714285719</v>
      </c>
      <c r="P41" s="22"/>
    </row>
    <row r="42" spans="1:16" x14ac:dyDescent="0.35">
      <c r="A42" s="4" t="s">
        <v>49</v>
      </c>
      <c r="B42" s="4" t="s">
        <v>50</v>
      </c>
      <c r="C42" s="4" t="s">
        <v>51</v>
      </c>
      <c r="D42" s="4" t="s">
        <v>52</v>
      </c>
      <c r="E42" s="4" t="s">
        <v>29</v>
      </c>
      <c r="F42" s="7" t="s">
        <v>30</v>
      </c>
      <c r="G42" s="4" t="s">
        <v>80</v>
      </c>
      <c r="H42" s="7" t="s">
        <v>81</v>
      </c>
      <c r="I42" s="74">
        <v>180</v>
      </c>
      <c r="J42" s="74">
        <v>30</v>
      </c>
      <c r="K42" s="74">
        <v>0</v>
      </c>
      <c r="L42" s="74">
        <v>30</v>
      </c>
      <c r="M42" s="163">
        <v>0</v>
      </c>
      <c r="P42" s="22"/>
    </row>
    <row r="43" spans="1:16" x14ac:dyDescent="0.35">
      <c r="A43" s="4" t="s">
        <v>49</v>
      </c>
      <c r="B43" s="4" t="s">
        <v>50</v>
      </c>
      <c r="C43" s="4" t="s">
        <v>51</v>
      </c>
      <c r="D43" s="4" t="s">
        <v>52</v>
      </c>
      <c r="E43" s="4" t="s">
        <v>29</v>
      </c>
      <c r="F43" s="7" t="s">
        <v>30</v>
      </c>
      <c r="G43" s="4" t="s">
        <v>82</v>
      </c>
      <c r="H43" s="7" t="s">
        <v>83</v>
      </c>
      <c r="I43" s="74">
        <v>100</v>
      </c>
      <c r="J43" s="74">
        <v>100</v>
      </c>
      <c r="K43" s="74">
        <v>6.96</v>
      </c>
      <c r="L43" s="74">
        <v>93.04</v>
      </c>
      <c r="M43" s="163">
        <v>6.96</v>
      </c>
      <c r="P43" s="22"/>
    </row>
    <row r="44" spans="1:16" x14ac:dyDescent="0.35">
      <c r="A44" s="241" t="s">
        <v>1552</v>
      </c>
      <c r="B44" s="241"/>
      <c r="C44" s="241"/>
      <c r="D44" s="241"/>
      <c r="E44" s="241"/>
      <c r="F44" s="241"/>
      <c r="G44" s="241"/>
      <c r="H44" s="241"/>
      <c r="I44" s="75">
        <v>14120</v>
      </c>
      <c r="J44" s="75">
        <v>15020</v>
      </c>
      <c r="K44" s="75">
        <v>11956.04</v>
      </c>
      <c r="L44" s="75">
        <v>3063.98</v>
      </c>
      <c r="M44" s="164">
        <v>79.599999999999994</v>
      </c>
      <c r="P44" s="22"/>
    </row>
    <row r="45" spans="1:16" ht="31" x14ac:dyDescent="0.35">
      <c r="A45" s="4" t="s">
        <v>49</v>
      </c>
      <c r="B45" s="4" t="s">
        <v>50</v>
      </c>
      <c r="C45" s="4" t="s">
        <v>84</v>
      </c>
      <c r="D45" s="4" t="s">
        <v>85</v>
      </c>
      <c r="E45" s="4" t="s">
        <v>53</v>
      </c>
      <c r="F45" s="7" t="s">
        <v>54</v>
      </c>
      <c r="G45" s="4" t="s">
        <v>86</v>
      </c>
      <c r="H45" s="7" t="s">
        <v>87</v>
      </c>
      <c r="I45" s="74">
        <v>250</v>
      </c>
      <c r="J45" s="74">
        <v>250</v>
      </c>
      <c r="K45" s="74">
        <v>134.232</v>
      </c>
      <c r="L45" s="74">
        <v>115.768</v>
      </c>
      <c r="M45" s="163">
        <v>53.692799999999998</v>
      </c>
      <c r="P45" s="22"/>
    </row>
    <row r="46" spans="1:16" x14ac:dyDescent="0.35">
      <c r="A46" s="4" t="s">
        <v>49</v>
      </c>
      <c r="B46" s="4" t="s">
        <v>50</v>
      </c>
      <c r="C46" s="4" t="s">
        <v>84</v>
      </c>
      <c r="D46" s="4" t="s">
        <v>85</v>
      </c>
      <c r="E46" s="4" t="s">
        <v>15</v>
      </c>
      <c r="F46" s="7" t="s">
        <v>16</v>
      </c>
      <c r="G46" s="4" t="s">
        <v>91</v>
      </c>
      <c r="H46" s="7" t="s">
        <v>92</v>
      </c>
      <c r="I46" s="74">
        <v>0</v>
      </c>
      <c r="J46" s="74">
        <v>5.5</v>
      </c>
      <c r="K46" s="74">
        <v>5.4450000000000003</v>
      </c>
      <c r="L46" s="74">
        <v>5.5E-2</v>
      </c>
      <c r="M46" s="163">
        <v>99</v>
      </c>
      <c r="P46" s="22"/>
    </row>
    <row r="47" spans="1:16" x14ac:dyDescent="0.35">
      <c r="A47" s="4" t="s">
        <v>49</v>
      </c>
      <c r="B47" s="4" t="s">
        <v>50</v>
      </c>
      <c r="C47" s="4" t="s">
        <v>84</v>
      </c>
      <c r="D47" s="4" t="s">
        <v>85</v>
      </c>
      <c r="E47" s="4" t="s">
        <v>15</v>
      </c>
      <c r="F47" s="7" t="s">
        <v>16</v>
      </c>
      <c r="G47" s="4" t="s">
        <v>88</v>
      </c>
      <c r="H47" s="7" t="s">
        <v>89</v>
      </c>
      <c r="I47" s="74">
        <v>1200</v>
      </c>
      <c r="J47" s="74">
        <v>1800</v>
      </c>
      <c r="K47" s="74">
        <v>1037.47</v>
      </c>
      <c r="L47" s="74">
        <v>762.53</v>
      </c>
      <c r="M47" s="163">
        <v>57.637222222222221</v>
      </c>
      <c r="P47" s="22"/>
    </row>
    <row r="48" spans="1:16" ht="31" x14ac:dyDescent="0.35">
      <c r="A48" s="4" t="s">
        <v>49</v>
      </c>
      <c r="B48" s="4" t="s">
        <v>50</v>
      </c>
      <c r="C48" s="4" t="s">
        <v>84</v>
      </c>
      <c r="D48" s="4" t="s">
        <v>85</v>
      </c>
      <c r="E48" s="4" t="s">
        <v>15</v>
      </c>
      <c r="F48" s="7" t="s">
        <v>16</v>
      </c>
      <c r="G48" s="4" t="s">
        <v>90</v>
      </c>
      <c r="H48" s="7" t="s">
        <v>1093</v>
      </c>
      <c r="I48" s="74">
        <v>5</v>
      </c>
      <c r="J48" s="74">
        <v>5</v>
      </c>
      <c r="K48" s="74">
        <v>3.4660000000000002</v>
      </c>
      <c r="L48" s="74">
        <v>1.534</v>
      </c>
      <c r="M48" s="163">
        <v>69.319999999999993</v>
      </c>
      <c r="P48" s="22"/>
    </row>
    <row r="49" spans="1:16" ht="31" x14ac:dyDescent="0.35">
      <c r="A49" s="4" t="s">
        <v>49</v>
      </c>
      <c r="B49" s="4" t="s">
        <v>50</v>
      </c>
      <c r="C49" s="4" t="s">
        <v>84</v>
      </c>
      <c r="D49" s="4" t="s">
        <v>85</v>
      </c>
      <c r="E49" s="4" t="s">
        <v>15</v>
      </c>
      <c r="F49" s="7" t="s">
        <v>16</v>
      </c>
      <c r="G49" s="4" t="s">
        <v>1524</v>
      </c>
      <c r="H49" s="7" t="s">
        <v>1525</v>
      </c>
      <c r="I49" s="74">
        <v>0</v>
      </c>
      <c r="J49" s="74">
        <v>350</v>
      </c>
      <c r="K49" s="74">
        <v>0</v>
      </c>
      <c r="L49" s="74">
        <v>350</v>
      </c>
      <c r="M49" s="163">
        <v>0</v>
      </c>
      <c r="P49" s="22"/>
    </row>
    <row r="50" spans="1:16" x14ac:dyDescent="0.35">
      <c r="A50" s="4" t="s">
        <v>49</v>
      </c>
      <c r="B50" s="4" t="s">
        <v>50</v>
      </c>
      <c r="C50" s="4" t="s">
        <v>84</v>
      </c>
      <c r="D50" s="4" t="s">
        <v>85</v>
      </c>
      <c r="E50" s="4" t="s">
        <v>29</v>
      </c>
      <c r="F50" s="7" t="s">
        <v>30</v>
      </c>
      <c r="G50" s="4" t="s">
        <v>91</v>
      </c>
      <c r="H50" s="7" t="s">
        <v>92</v>
      </c>
      <c r="I50" s="74">
        <v>450</v>
      </c>
      <c r="J50" s="74">
        <v>544.5</v>
      </c>
      <c r="K50" s="74">
        <v>497.96940000000001</v>
      </c>
      <c r="L50" s="74">
        <v>46.5306</v>
      </c>
      <c r="M50" s="163">
        <v>91.454435261707985</v>
      </c>
      <c r="P50" s="22"/>
    </row>
    <row r="51" spans="1:16" x14ac:dyDescent="0.35">
      <c r="A51" s="241" t="s">
        <v>1553</v>
      </c>
      <c r="B51" s="241"/>
      <c r="C51" s="241"/>
      <c r="D51" s="241"/>
      <c r="E51" s="241"/>
      <c r="F51" s="241"/>
      <c r="G51" s="241"/>
      <c r="H51" s="241"/>
      <c r="I51" s="75">
        <v>1905</v>
      </c>
      <c r="J51" s="75">
        <v>2955</v>
      </c>
      <c r="K51" s="75">
        <v>1678.59</v>
      </c>
      <c r="L51" s="75">
        <v>1276.42</v>
      </c>
      <c r="M51" s="164">
        <v>56.81</v>
      </c>
      <c r="P51" s="22"/>
    </row>
    <row r="52" spans="1:16" x14ac:dyDescent="0.35">
      <c r="A52" s="4" t="s">
        <v>49</v>
      </c>
      <c r="B52" s="4" t="s">
        <v>50</v>
      </c>
      <c r="C52" s="4" t="s">
        <v>93</v>
      </c>
      <c r="D52" s="4" t="s">
        <v>94</v>
      </c>
      <c r="E52" s="4" t="s">
        <v>29</v>
      </c>
      <c r="F52" s="7" t="s">
        <v>30</v>
      </c>
      <c r="G52" s="4" t="s">
        <v>95</v>
      </c>
      <c r="H52" s="7" t="s">
        <v>96</v>
      </c>
      <c r="I52" s="74">
        <v>100</v>
      </c>
      <c r="J52" s="74">
        <v>100</v>
      </c>
      <c r="K52" s="74">
        <v>5.7460000000000004</v>
      </c>
      <c r="L52" s="74">
        <v>94.254000000000005</v>
      </c>
      <c r="M52" s="163">
        <v>5.7460000000000004</v>
      </c>
      <c r="P52" s="22"/>
    </row>
    <row r="53" spans="1:16" x14ac:dyDescent="0.35">
      <c r="A53" s="241" t="s">
        <v>1554</v>
      </c>
      <c r="B53" s="241"/>
      <c r="C53" s="241"/>
      <c r="D53" s="241"/>
      <c r="E53" s="241"/>
      <c r="F53" s="241"/>
      <c r="G53" s="241"/>
      <c r="H53" s="241"/>
      <c r="I53" s="75">
        <v>100</v>
      </c>
      <c r="J53" s="75">
        <v>100</v>
      </c>
      <c r="K53" s="75">
        <v>5.75</v>
      </c>
      <c r="L53" s="75">
        <v>94.25</v>
      </c>
      <c r="M53" s="164">
        <v>5.75</v>
      </c>
      <c r="P53" s="22"/>
    </row>
    <row r="54" spans="1:16" x14ac:dyDescent="0.35">
      <c r="A54" s="4" t="s">
        <v>49</v>
      </c>
      <c r="B54" s="4" t="s">
        <v>50</v>
      </c>
      <c r="C54" s="4" t="s">
        <v>97</v>
      </c>
      <c r="D54" s="4" t="s">
        <v>98</v>
      </c>
      <c r="E54" s="4" t="s">
        <v>15</v>
      </c>
      <c r="F54" s="7" t="s">
        <v>16</v>
      </c>
      <c r="G54" s="4" t="s">
        <v>99</v>
      </c>
      <c r="H54" s="7" t="s">
        <v>100</v>
      </c>
      <c r="I54" s="74">
        <v>20</v>
      </c>
      <c r="J54" s="74">
        <v>20</v>
      </c>
      <c r="K54" s="74">
        <v>0</v>
      </c>
      <c r="L54" s="74">
        <v>20</v>
      </c>
      <c r="M54" s="163">
        <v>0</v>
      </c>
      <c r="P54" s="22"/>
    </row>
    <row r="55" spans="1:16" x14ac:dyDescent="0.35">
      <c r="A55" s="241" t="s">
        <v>1555</v>
      </c>
      <c r="B55" s="241"/>
      <c r="C55" s="241"/>
      <c r="D55" s="241"/>
      <c r="E55" s="241"/>
      <c r="F55" s="241"/>
      <c r="G55" s="241"/>
      <c r="H55" s="241"/>
      <c r="I55" s="75">
        <v>20</v>
      </c>
      <c r="J55" s="75">
        <v>20</v>
      </c>
      <c r="K55" s="75">
        <v>0</v>
      </c>
      <c r="L55" s="75">
        <v>20</v>
      </c>
      <c r="M55" s="164">
        <v>0</v>
      </c>
      <c r="P55" s="22"/>
    </row>
    <row r="56" spans="1:16" ht="46.5" x14ac:dyDescent="0.35">
      <c r="A56" s="4" t="s">
        <v>49</v>
      </c>
      <c r="B56" s="4" t="s">
        <v>50</v>
      </c>
      <c r="C56" s="4" t="s">
        <v>101</v>
      </c>
      <c r="D56" s="4" t="s">
        <v>102</v>
      </c>
      <c r="E56" s="4" t="s">
        <v>103</v>
      </c>
      <c r="F56" s="7" t="s">
        <v>1473</v>
      </c>
      <c r="G56" s="4" t="s">
        <v>104</v>
      </c>
      <c r="H56" s="7" t="s">
        <v>105</v>
      </c>
      <c r="I56" s="74">
        <v>80</v>
      </c>
      <c r="J56" s="74">
        <v>80</v>
      </c>
      <c r="K56" s="74">
        <v>44.120040000000003</v>
      </c>
      <c r="L56" s="74">
        <v>35.879959999999997</v>
      </c>
      <c r="M56" s="163">
        <v>55.15005</v>
      </c>
      <c r="P56" s="22"/>
    </row>
    <row r="57" spans="1:16" x14ac:dyDescent="0.35">
      <c r="A57" s="241" t="s">
        <v>1556</v>
      </c>
      <c r="B57" s="241"/>
      <c r="C57" s="241"/>
      <c r="D57" s="241"/>
      <c r="E57" s="241"/>
      <c r="F57" s="241"/>
      <c r="G57" s="241"/>
      <c r="H57" s="241"/>
      <c r="I57" s="75">
        <v>80</v>
      </c>
      <c r="J57" s="75">
        <v>80</v>
      </c>
      <c r="K57" s="75">
        <v>44.12</v>
      </c>
      <c r="L57" s="75">
        <v>35.880000000000003</v>
      </c>
      <c r="M57" s="164">
        <v>55.15</v>
      </c>
      <c r="P57" s="22"/>
    </row>
    <row r="58" spans="1:16" x14ac:dyDescent="0.35">
      <c r="A58" s="241" t="s">
        <v>106</v>
      </c>
      <c r="B58" s="241"/>
      <c r="C58" s="241"/>
      <c r="D58" s="241"/>
      <c r="E58" s="241"/>
      <c r="F58" s="241"/>
      <c r="G58" s="241"/>
      <c r="H58" s="241"/>
      <c r="I58" s="75">
        <v>16225</v>
      </c>
      <c r="J58" s="75">
        <v>18175</v>
      </c>
      <c r="K58" s="75">
        <v>13684.5</v>
      </c>
      <c r="L58" s="75">
        <v>4490.53</v>
      </c>
      <c r="M58" s="164">
        <v>75.290000000000006</v>
      </c>
      <c r="P58" s="22"/>
    </row>
    <row r="59" spans="1:16" ht="46.5" x14ac:dyDescent="0.35">
      <c r="A59" s="4" t="s">
        <v>107</v>
      </c>
      <c r="B59" s="4" t="s">
        <v>108</v>
      </c>
      <c r="C59" s="4" t="s">
        <v>109</v>
      </c>
      <c r="D59" s="4" t="s">
        <v>110</v>
      </c>
      <c r="E59" s="4" t="s">
        <v>111</v>
      </c>
      <c r="F59" s="7" t="s">
        <v>1474</v>
      </c>
      <c r="G59" s="4" t="s">
        <v>112</v>
      </c>
      <c r="H59" s="7" t="s">
        <v>113</v>
      </c>
      <c r="I59" s="74">
        <v>8000</v>
      </c>
      <c r="J59" s="74">
        <v>8290</v>
      </c>
      <c r="K59" s="74">
        <v>8280.2205400000003</v>
      </c>
      <c r="L59" s="74">
        <v>9.7794600000000003</v>
      </c>
      <c r="M59" s="163">
        <v>99.882033051869726</v>
      </c>
      <c r="P59" s="22"/>
    </row>
    <row r="60" spans="1:16" x14ac:dyDescent="0.35">
      <c r="A60" s="4" t="s">
        <v>107</v>
      </c>
      <c r="B60" s="4" t="s">
        <v>108</v>
      </c>
      <c r="C60" s="4" t="s">
        <v>109</v>
      </c>
      <c r="D60" s="4" t="s">
        <v>110</v>
      </c>
      <c r="E60" s="4" t="s">
        <v>507</v>
      </c>
      <c r="F60" s="7" t="s">
        <v>508</v>
      </c>
      <c r="G60" s="4" t="s">
        <v>112</v>
      </c>
      <c r="H60" s="7" t="s">
        <v>113</v>
      </c>
      <c r="I60" s="74">
        <v>4</v>
      </c>
      <c r="J60" s="74">
        <v>4</v>
      </c>
      <c r="K60" s="74">
        <v>2.36</v>
      </c>
      <c r="L60" s="74">
        <v>1.64</v>
      </c>
      <c r="M60" s="163">
        <v>59</v>
      </c>
      <c r="P60" s="22"/>
    </row>
    <row r="61" spans="1:16" ht="31" x14ac:dyDescent="0.35">
      <c r="A61" s="4" t="s">
        <v>107</v>
      </c>
      <c r="B61" s="4" t="s">
        <v>108</v>
      </c>
      <c r="C61" s="4" t="s">
        <v>109</v>
      </c>
      <c r="D61" s="4" t="s">
        <v>110</v>
      </c>
      <c r="E61" s="4" t="s">
        <v>53</v>
      </c>
      <c r="F61" s="7" t="s">
        <v>54</v>
      </c>
      <c r="G61" s="4" t="s">
        <v>114</v>
      </c>
      <c r="H61" s="7" t="s">
        <v>115</v>
      </c>
      <c r="I61" s="74">
        <v>100</v>
      </c>
      <c r="J61" s="74">
        <v>100</v>
      </c>
      <c r="K61" s="74">
        <v>97.707499999999996</v>
      </c>
      <c r="L61" s="74">
        <v>2.2925</v>
      </c>
      <c r="M61" s="163">
        <v>97.707499999999996</v>
      </c>
      <c r="P61" s="22"/>
    </row>
    <row r="62" spans="1:16" x14ac:dyDescent="0.35">
      <c r="A62" s="4" t="s">
        <v>107</v>
      </c>
      <c r="B62" s="4" t="s">
        <v>108</v>
      </c>
      <c r="C62" s="4" t="s">
        <v>109</v>
      </c>
      <c r="D62" s="4" t="s">
        <v>110</v>
      </c>
      <c r="E62" s="4" t="s">
        <v>15</v>
      </c>
      <c r="F62" s="7" t="s">
        <v>16</v>
      </c>
      <c r="G62" s="4" t="s">
        <v>116</v>
      </c>
      <c r="H62" s="7" t="s">
        <v>117</v>
      </c>
      <c r="I62" s="74">
        <v>14200</v>
      </c>
      <c r="J62" s="74">
        <v>12010</v>
      </c>
      <c r="K62" s="74">
        <v>10749.25124</v>
      </c>
      <c r="L62" s="74">
        <v>1260.7487599999999</v>
      </c>
      <c r="M62" s="163">
        <v>89.50250824313072</v>
      </c>
      <c r="P62" s="22"/>
    </row>
    <row r="63" spans="1:16" ht="31" x14ac:dyDescent="0.35">
      <c r="A63" s="4" t="s">
        <v>107</v>
      </c>
      <c r="B63" s="4" t="s">
        <v>108</v>
      </c>
      <c r="C63" s="4" t="s">
        <v>109</v>
      </c>
      <c r="D63" s="4" t="s">
        <v>110</v>
      </c>
      <c r="E63" s="4" t="s">
        <v>15</v>
      </c>
      <c r="F63" s="7" t="s">
        <v>16</v>
      </c>
      <c r="G63" s="4" t="s">
        <v>1104</v>
      </c>
      <c r="H63" s="7" t="s">
        <v>1658</v>
      </c>
      <c r="I63" s="74">
        <v>160</v>
      </c>
      <c r="J63" s="74">
        <v>160</v>
      </c>
      <c r="K63" s="74">
        <v>160</v>
      </c>
      <c r="L63" s="74">
        <v>0</v>
      </c>
      <c r="M63" s="163">
        <v>100</v>
      </c>
      <c r="P63" s="22"/>
    </row>
    <row r="64" spans="1:16" x14ac:dyDescent="0.35">
      <c r="A64" s="4" t="s">
        <v>107</v>
      </c>
      <c r="B64" s="4" t="s">
        <v>108</v>
      </c>
      <c r="C64" s="4" t="s">
        <v>109</v>
      </c>
      <c r="D64" s="4" t="s">
        <v>110</v>
      </c>
      <c r="E64" s="4" t="s">
        <v>15</v>
      </c>
      <c r="F64" s="7" t="s">
        <v>16</v>
      </c>
      <c r="G64" s="4" t="s">
        <v>1105</v>
      </c>
      <c r="H64" s="7" t="s">
        <v>1106</v>
      </c>
      <c r="I64" s="74">
        <v>130</v>
      </c>
      <c r="J64" s="74">
        <v>130</v>
      </c>
      <c r="K64" s="74">
        <v>130</v>
      </c>
      <c r="L64" s="74">
        <v>0</v>
      </c>
      <c r="M64" s="163">
        <v>100</v>
      </c>
      <c r="P64" s="22"/>
    </row>
    <row r="65" spans="1:16" x14ac:dyDescent="0.35">
      <c r="A65" s="4" t="s">
        <v>107</v>
      </c>
      <c r="B65" s="4" t="s">
        <v>108</v>
      </c>
      <c r="C65" s="4" t="s">
        <v>109</v>
      </c>
      <c r="D65" s="4" t="s">
        <v>110</v>
      </c>
      <c r="E65" s="4" t="s">
        <v>15</v>
      </c>
      <c r="F65" s="7" t="s">
        <v>16</v>
      </c>
      <c r="G65" s="4" t="s">
        <v>1107</v>
      </c>
      <c r="H65" s="7" t="s">
        <v>1108</v>
      </c>
      <c r="I65" s="74">
        <v>120</v>
      </c>
      <c r="J65" s="74">
        <v>119.99999</v>
      </c>
      <c r="K65" s="74">
        <v>119.99999</v>
      </c>
      <c r="L65" s="74">
        <v>0</v>
      </c>
      <c r="M65" s="163">
        <v>100</v>
      </c>
      <c r="P65" s="22"/>
    </row>
    <row r="66" spans="1:16" x14ac:dyDescent="0.35">
      <c r="A66" s="4" t="s">
        <v>107</v>
      </c>
      <c r="B66" s="4" t="s">
        <v>108</v>
      </c>
      <c r="C66" s="4" t="s">
        <v>109</v>
      </c>
      <c r="D66" s="4" t="s">
        <v>110</v>
      </c>
      <c r="E66" s="4" t="s">
        <v>29</v>
      </c>
      <c r="F66" s="7" t="s">
        <v>30</v>
      </c>
      <c r="G66" s="4" t="s">
        <v>118</v>
      </c>
      <c r="H66" s="7" t="s">
        <v>119</v>
      </c>
      <c r="I66" s="74">
        <v>2000</v>
      </c>
      <c r="J66" s="74">
        <v>2400</v>
      </c>
      <c r="K66" s="74">
        <v>2320.7316300000002</v>
      </c>
      <c r="L66" s="74">
        <v>79.268370000000004</v>
      </c>
      <c r="M66" s="163">
        <v>96.697151250000005</v>
      </c>
      <c r="P66" s="22"/>
    </row>
    <row r="67" spans="1:16" x14ac:dyDescent="0.35">
      <c r="A67" s="241" t="s">
        <v>1557</v>
      </c>
      <c r="B67" s="241"/>
      <c r="C67" s="241"/>
      <c r="D67" s="241"/>
      <c r="E67" s="241"/>
      <c r="F67" s="241"/>
      <c r="G67" s="241"/>
      <c r="H67" s="241"/>
      <c r="I67" s="75">
        <v>24714</v>
      </c>
      <c r="J67" s="75">
        <v>23214</v>
      </c>
      <c r="K67" s="75">
        <v>21860.27</v>
      </c>
      <c r="L67" s="75">
        <v>1353.73</v>
      </c>
      <c r="M67" s="164">
        <v>94.17</v>
      </c>
      <c r="P67" s="22"/>
    </row>
    <row r="68" spans="1:16" ht="31" x14ac:dyDescent="0.35">
      <c r="A68" s="4" t="s">
        <v>107</v>
      </c>
      <c r="B68" s="4" t="s">
        <v>108</v>
      </c>
      <c r="C68" s="4" t="s">
        <v>120</v>
      </c>
      <c r="D68" s="4" t="s">
        <v>121</v>
      </c>
      <c r="E68" s="4" t="s">
        <v>53</v>
      </c>
      <c r="F68" s="7" t="s">
        <v>54</v>
      </c>
      <c r="G68" s="4" t="s">
        <v>122</v>
      </c>
      <c r="H68" s="7" t="s">
        <v>1094</v>
      </c>
      <c r="I68" s="74">
        <v>250</v>
      </c>
      <c r="J68" s="74">
        <v>510</v>
      </c>
      <c r="K68" s="74">
        <v>507.649</v>
      </c>
      <c r="L68" s="74">
        <v>2.351</v>
      </c>
      <c r="M68" s="163">
        <v>99.539019607843144</v>
      </c>
      <c r="P68" s="22"/>
    </row>
    <row r="69" spans="1:16" ht="31" x14ac:dyDescent="0.35">
      <c r="A69" s="4" t="s">
        <v>107</v>
      </c>
      <c r="B69" s="4" t="s">
        <v>108</v>
      </c>
      <c r="C69" s="4" t="s">
        <v>120</v>
      </c>
      <c r="D69" s="4" t="s">
        <v>121</v>
      </c>
      <c r="E69" s="4" t="s">
        <v>53</v>
      </c>
      <c r="F69" s="7" t="s">
        <v>54</v>
      </c>
      <c r="G69" s="4" t="s">
        <v>123</v>
      </c>
      <c r="H69" s="7" t="s">
        <v>1109</v>
      </c>
      <c r="I69" s="74">
        <v>500</v>
      </c>
      <c r="J69" s="74">
        <v>500</v>
      </c>
      <c r="K69" s="74">
        <v>133.1</v>
      </c>
      <c r="L69" s="74">
        <v>366.9</v>
      </c>
      <c r="M69" s="163">
        <v>26.62</v>
      </c>
      <c r="P69" s="22"/>
    </row>
    <row r="70" spans="1:16" ht="31" x14ac:dyDescent="0.35">
      <c r="A70" s="4" t="s">
        <v>107</v>
      </c>
      <c r="B70" s="4" t="s">
        <v>108</v>
      </c>
      <c r="C70" s="4" t="s">
        <v>120</v>
      </c>
      <c r="D70" s="4" t="s">
        <v>121</v>
      </c>
      <c r="E70" s="4" t="s">
        <v>53</v>
      </c>
      <c r="F70" s="7" t="s">
        <v>54</v>
      </c>
      <c r="G70" s="4" t="s">
        <v>1402</v>
      </c>
      <c r="H70" s="7" t="s">
        <v>1403</v>
      </c>
      <c r="I70" s="74">
        <v>0</v>
      </c>
      <c r="J70" s="74">
        <v>100</v>
      </c>
      <c r="K70" s="74">
        <v>0</v>
      </c>
      <c r="L70" s="74">
        <v>100</v>
      </c>
      <c r="M70" s="163">
        <v>0</v>
      </c>
      <c r="P70" s="22"/>
    </row>
    <row r="71" spans="1:16" x14ac:dyDescent="0.35">
      <c r="A71" s="4" t="s">
        <v>107</v>
      </c>
      <c r="B71" s="4" t="s">
        <v>108</v>
      </c>
      <c r="C71" s="4" t="s">
        <v>120</v>
      </c>
      <c r="D71" s="4" t="s">
        <v>121</v>
      </c>
      <c r="E71" s="4" t="s">
        <v>15</v>
      </c>
      <c r="F71" s="7" t="s">
        <v>16</v>
      </c>
      <c r="G71" s="4" t="s">
        <v>124</v>
      </c>
      <c r="H71" s="7" t="s">
        <v>125</v>
      </c>
      <c r="I71" s="74">
        <v>300</v>
      </c>
      <c r="J71" s="74">
        <v>300</v>
      </c>
      <c r="K71" s="74">
        <v>244.97880000000001</v>
      </c>
      <c r="L71" s="74">
        <v>55.0212</v>
      </c>
      <c r="M71" s="163">
        <v>81.659599999999998</v>
      </c>
      <c r="P71" s="22"/>
    </row>
    <row r="72" spans="1:16" x14ac:dyDescent="0.35">
      <c r="A72" s="4" t="s">
        <v>107</v>
      </c>
      <c r="B72" s="4" t="s">
        <v>108</v>
      </c>
      <c r="C72" s="4" t="s">
        <v>120</v>
      </c>
      <c r="D72" s="4" t="s">
        <v>121</v>
      </c>
      <c r="E72" s="4" t="s">
        <v>15</v>
      </c>
      <c r="F72" s="7" t="s">
        <v>16</v>
      </c>
      <c r="G72" s="4" t="s">
        <v>126</v>
      </c>
      <c r="H72" s="7" t="s">
        <v>127</v>
      </c>
      <c r="I72" s="74">
        <v>17100</v>
      </c>
      <c r="J72" s="74">
        <v>15100</v>
      </c>
      <c r="K72" s="74">
        <v>14359.97653</v>
      </c>
      <c r="L72" s="74">
        <v>740.02346999999997</v>
      </c>
      <c r="M72" s="163">
        <v>95.099182317880789</v>
      </c>
      <c r="P72" s="22"/>
    </row>
    <row r="73" spans="1:16" x14ac:dyDescent="0.35">
      <c r="A73" s="4" t="s">
        <v>107</v>
      </c>
      <c r="B73" s="4" t="s">
        <v>108</v>
      </c>
      <c r="C73" s="4" t="s">
        <v>120</v>
      </c>
      <c r="D73" s="4" t="s">
        <v>121</v>
      </c>
      <c r="E73" s="4" t="s">
        <v>15</v>
      </c>
      <c r="F73" s="7" t="s">
        <v>16</v>
      </c>
      <c r="G73" s="4" t="s">
        <v>1110</v>
      </c>
      <c r="H73" s="7" t="s">
        <v>1111</v>
      </c>
      <c r="I73" s="74">
        <v>120</v>
      </c>
      <c r="J73" s="74">
        <v>120</v>
      </c>
      <c r="K73" s="74">
        <v>119.99999</v>
      </c>
      <c r="L73" s="74">
        <v>1.0000000000000001E-5</v>
      </c>
      <c r="M73" s="163">
        <v>99.999991666666659</v>
      </c>
      <c r="P73" s="22"/>
    </row>
    <row r="74" spans="1:16" x14ac:dyDescent="0.35">
      <c r="A74" s="4" t="s">
        <v>107</v>
      </c>
      <c r="B74" s="4" t="s">
        <v>108</v>
      </c>
      <c r="C74" s="4" t="s">
        <v>120</v>
      </c>
      <c r="D74" s="4" t="s">
        <v>121</v>
      </c>
      <c r="E74" s="4" t="s">
        <v>15</v>
      </c>
      <c r="F74" s="7" t="s">
        <v>16</v>
      </c>
      <c r="G74" s="4" t="s">
        <v>1112</v>
      </c>
      <c r="H74" s="7" t="s">
        <v>1113</v>
      </c>
      <c r="I74" s="74">
        <v>200</v>
      </c>
      <c r="J74" s="74">
        <v>200.00001</v>
      </c>
      <c r="K74" s="74">
        <v>200.00001</v>
      </c>
      <c r="L74" s="74">
        <v>0</v>
      </c>
      <c r="M74" s="163">
        <v>100</v>
      </c>
      <c r="P74" s="22"/>
    </row>
    <row r="75" spans="1:16" x14ac:dyDescent="0.35">
      <c r="A75" s="4" t="s">
        <v>107</v>
      </c>
      <c r="B75" s="4" t="s">
        <v>108</v>
      </c>
      <c r="C75" s="4" t="s">
        <v>120</v>
      </c>
      <c r="D75" s="4" t="s">
        <v>121</v>
      </c>
      <c r="E75" s="4" t="s">
        <v>15</v>
      </c>
      <c r="F75" s="7" t="s">
        <v>16</v>
      </c>
      <c r="G75" s="4" t="s">
        <v>1114</v>
      </c>
      <c r="H75" s="7" t="s">
        <v>1115</v>
      </c>
      <c r="I75" s="74">
        <v>160</v>
      </c>
      <c r="J75" s="74">
        <v>160</v>
      </c>
      <c r="K75" s="74">
        <v>160</v>
      </c>
      <c r="L75" s="74">
        <v>0</v>
      </c>
      <c r="M75" s="163">
        <v>100</v>
      </c>
      <c r="P75" s="22"/>
    </row>
    <row r="76" spans="1:16" x14ac:dyDescent="0.35">
      <c r="A76" s="4" t="s">
        <v>107</v>
      </c>
      <c r="B76" s="4" t="s">
        <v>108</v>
      </c>
      <c r="C76" s="4" t="s">
        <v>120</v>
      </c>
      <c r="D76" s="4" t="s">
        <v>121</v>
      </c>
      <c r="E76" s="4" t="s">
        <v>15</v>
      </c>
      <c r="F76" s="7" t="s">
        <v>16</v>
      </c>
      <c r="G76" s="4" t="s">
        <v>1526</v>
      </c>
      <c r="H76" s="7" t="s">
        <v>1527</v>
      </c>
      <c r="I76" s="74">
        <v>0</v>
      </c>
      <c r="J76" s="74">
        <v>50</v>
      </c>
      <c r="K76" s="74">
        <v>0</v>
      </c>
      <c r="L76" s="74">
        <v>50</v>
      </c>
      <c r="M76" s="163">
        <v>0</v>
      </c>
      <c r="P76" s="22"/>
    </row>
    <row r="77" spans="1:16" x14ac:dyDescent="0.35">
      <c r="A77" s="4" t="s">
        <v>107</v>
      </c>
      <c r="B77" s="4" t="s">
        <v>108</v>
      </c>
      <c r="C77" s="4" t="s">
        <v>120</v>
      </c>
      <c r="D77" s="4" t="s">
        <v>121</v>
      </c>
      <c r="E77" s="4" t="s">
        <v>29</v>
      </c>
      <c r="F77" s="7" t="s">
        <v>30</v>
      </c>
      <c r="G77" s="4" t="s">
        <v>128</v>
      </c>
      <c r="H77" s="7" t="s">
        <v>129</v>
      </c>
      <c r="I77" s="74">
        <v>2000</v>
      </c>
      <c r="J77" s="74">
        <v>1960</v>
      </c>
      <c r="K77" s="74">
        <v>1159.1067399999999</v>
      </c>
      <c r="L77" s="74">
        <v>800.89326000000005</v>
      </c>
      <c r="M77" s="163">
        <v>59.138098979591838</v>
      </c>
      <c r="P77" s="22"/>
    </row>
    <row r="78" spans="1:16" x14ac:dyDescent="0.35">
      <c r="A78" s="241" t="s">
        <v>1558</v>
      </c>
      <c r="B78" s="241"/>
      <c r="C78" s="241"/>
      <c r="D78" s="241"/>
      <c r="E78" s="241"/>
      <c r="F78" s="241"/>
      <c r="G78" s="241"/>
      <c r="H78" s="241"/>
      <c r="I78" s="75">
        <v>20630</v>
      </c>
      <c r="J78" s="75">
        <v>19000</v>
      </c>
      <c r="K78" s="75">
        <v>16884.82</v>
      </c>
      <c r="L78" s="75">
        <v>2115.1799999999998</v>
      </c>
      <c r="M78" s="164">
        <v>88.87</v>
      </c>
      <c r="P78" s="22"/>
    </row>
    <row r="79" spans="1:16" x14ac:dyDescent="0.35">
      <c r="A79" s="4" t="s">
        <v>107</v>
      </c>
      <c r="B79" s="4" t="s">
        <v>108</v>
      </c>
      <c r="C79" s="4" t="s">
        <v>130</v>
      </c>
      <c r="D79" s="4" t="s">
        <v>131</v>
      </c>
      <c r="E79" s="4" t="s">
        <v>15</v>
      </c>
      <c r="F79" s="7" t="s">
        <v>16</v>
      </c>
      <c r="G79" s="4" t="s">
        <v>132</v>
      </c>
      <c r="H79" s="7" t="s">
        <v>133</v>
      </c>
      <c r="I79" s="74">
        <v>200</v>
      </c>
      <c r="J79" s="74">
        <v>158.75</v>
      </c>
      <c r="K79" s="74">
        <v>109.425</v>
      </c>
      <c r="L79" s="74">
        <v>49.325000000000003</v>
      </c>
      <c r="M79" s="163">
        <v>68.929133858267718</v>
      </c>
      <c r="P79" s="22"/>
    </row>
    <row r="80" spans="1:16" ht="46.5" x14ac:dyDescent="0.35">
      <c r="A80" s="4" t="s">
        <v>107</v>
      </c>
      <c r="B80" s="4" t="s">
        <v>108</v>
      </c>
      <c r="C80" s="4" t="s">
        <v>130</v>
      </c>
      <c r="D80" s="4" t="s">
        <v>131</v>
      </c>
      <c r="E80" s="4" t="s">
        <v>15</v>
      </c>
      <c r="F80" s="7" t="s">
        <v>16</v>
      </c>
      <c r="G80" s="4" t="s">
        <v>1116</v>
      </c>
      <c r="H80" s="7" t="s">
        <v>1436</v>
      </c>
      <c r="I80" s="74">
        <v>0</v>
      </c>
      <c r="J80" s="74">
        <v>20.5</v>
      </c>
      <c r="K80" s="74">
        <v>20.48085</v>
      </c>
      <c r="L80" s="74">
        <v>1.915E-2</v>
      </c>
      <c r="M80" s="163">
        <v>99.906585365853644</v>
      </c>
      <c r="P80" s="22"/>
    </row>
    <row r="81" spans="1:16" ht="46.5" x14ac:dyDescent="0.35">
      <c r="A81" s="4" t="s">
        <v>107</v>
      </c>
      <c r="B81" s="4" t="s">
        <v>108</v>
      </c>
      <c r="C81" s="4" t="s">
        <v>130</v>
      </c>
      <c r="D81" s="4" t="s">
        <v>131</v>
      </c>
      <c r="E81" s="4" t="s">
        <v>15</v>
      </c>
      <c r="F81" s="7" t="s">
        <v>16</v>
      </c>
      <c r="G81" s="4" t="s">
        <v>1117</v>
      </c>
      <c r="H81" s="7" t="s">
        <v>1437</v>
      </c>
      <c r="I81" s="74">
        <v>0</v>
      </c>
      <c r="J81" s="74">
        <v>20.75</v>
      </c>
      <c r="K81" s="74">
        <v>20.732489999999999</v>
      </c>
      <c r="L81" s="74">
        <v>1.7510000000000001E-2</v>
      </c>
      <c r="M81" s="163">
        <v>99.915614457831325</v>
      </c>
      <c r="P81" s="22"/>
    </row>
    <row r="82" spans="1:16" ht="46.5" x14ac:dyDescent="0.35">
      <c r="A82" s="4" t="s">
        <v>107</v>
      </c>
      <c r="B82" s="4" t="s">
        <v>108</v>
      </c>
      <c r="C82" s="4" t="s">
        <v>130</v>
      </c>
      <c r="D82" s="4" t="s">
        <v>131</v>
      </c>
      <c r="E82" s="4" t="s">
        <v>29</v>
      </c>
      <c r="F82" s="7" t="s">
        <v>30</v>
      </c>
      <c r="G82" s="4" t="s">
        <v>1116</v>
      </c>
      <c r="H82" s="7" t="s">
        <v>1436</v>
      </c>
      <c r="I82" s="74">
        <v>3440</v>
      </c>
      <c r="J82" s="74">
        <v>792</v>
      </c>
      <c r="K82" s="74">
        <v>791.23956999999996</v>
      </c>
      <c r="L82" s="74">
        <v>0.76043000000000005</v>
      </c>
      <c r="M82" s="163">
        <v>99.903986111111109</v>
      </c>
      <c r="P82" s="22"/>
    </row>
    <row r="83" spans="1:16" ht="46.5" x14ac:dyDescent="0.35">
      <c r="A83" s="4" t="s">
        <v>107</v>
      </c>
      <c r="B83" s="4" t="s">
        <v>108</v>
      </c>
      <c r="C83" s="4" t="s">
        <v>130</v>
      </c>
      <c r="D83" s="4" t="s">
        <v>131</v>
      </c>
      <c r="E83" s="4" t="s">
        <v>29</v>
      </c>
      <c r="F83" s="7" t="s">
        <v>30</v>
      </c>
      <c r="G83" s="4" t="s">
        <v>1117</v>
      </c>
      <c r="H83" s="7" t="s">
        <v>1437</v>
      </c>
      <c r="I83" s="74">
        <v>3060</v>
      </c>
      <c r="J83" s="74">
        <v>823</v>
      </c>
      <c r="K83" s="74">
        <v>802.03623000000005</v>
      </c>
      <c r="L83" s="74">
        <v>20.96377</v>
      </c>
      <c r="M83" s="163">
        <v>97.452761846901581</v>
      </c>
      <c r="P83" s="22"/>
    </row>
    <row r="84" spans="1:16" x14ac:dyDescent="0.35">
      <c r="A84" s="241" t="s">
        <v>1559</v>
      </c>
      <c r="B84" s="241"/>
      <c r="C84" s="241"/>
      <c r="D84" s="241"/>
      <c r="E84" s="241"/>
      <c r="F84" s="241"/>
      <c r="G84" s="241"/>
      <c r="H84" s="241"/>
      <c r="I84" s="75">
        <v>6700</v>
      </c>
      <c r="J84" s="75">
        <v>1815</v>
      </c>
      <c r="K84" s="75">
        <v>1743.92</v>
      </c>
      <c r="L84" s="75">
        <v>71.09</v>
      </c>
      <c r="M84" s="164">
        <v>96.08</v>
      </c>
      <c r="P84" s="22"/>
    </row>
    <row r="85" spans="1:16" x14ac:dyDescent="0.35">
      <c r="A85" s="241" t="s">
        <v>134</v>
      </c>
      <c r="B85" s="241"/>
      <c r="C85" s="241"/>
      <c r="D85" s="241"/>
      <c r="E85" s="241"/>
      <c r="F85" s="241"/>
      <c r="G85" s="241"/>
      <c r="H85" s="241"/>
      <c r="I85" s="75">
        <v>52044</v>
      </c>
      <c r="J85" s="75">
        <v>44029</v>
      </c>
      <c r="K85" s="75">
        <v>40489.01</v>
      </c>
      <c r="L85" s="75">
        <v>3540</v>
      </c>
      <c r="M85" s="164">
        <v>91.96</v>
      </c>
      <c r="P85" s="22"/>
    </row>
    <row r="86" spans="1:16" ht="31" x14ac:dyDescent="0.35">
      <c r="A86" s="4" t="s">
        <v>135</v>
      </c>
      <c r="B86" s="4" t="s">
        <v>136</v>
      </c>
      <c r="C86" s="4" t="s">
        <v>137</v>
      </c>
      <c r="D86" s="4" t="s">
        <v>138</v>
      </c>
      <c r="E86" s="4" t="s">
        <v>42</v>
      </c>
      <c r="F86" s="7" t="s">
        <v>43</v>
      </c>
      <c r="G86" s="4" t="s">
        <v>888</v>
      </c>
      <c r="H86" s="7" t="s">
        <v>1327</v>
      </c>
      <c r="I86" s="74">
        <v>0</v>
      </c>
      <c r="J86" s="74">
        <v>2441.1</v>
      </c>
      <c r="K86" s="74">
        <v>2441.0987700000001</v>
      </c>
      <c r="L86" s="74">
        <v>1.23E-3</v>
      </c>
      <c r="M86" s="163">
        <v>99.999949612879448</v>
      </c>
      <c r="P86" s="22"/>
    </row>
    <row r="87" spans="1:16" ht="31" x14ac:dyDescent="0.35">
      <c r="A87" s="4" t="s">
        <v>135</v>
      </c>
      <c r="B87" s="4" t="s">
        <v>136</v>
      </c>
      <c r="C87" s="4" t="s">
        <v>137</v>
      </c>
      <c r="D87" s="4" t="s">
        <v>138</v>
      </c>
      <c r="E87" s="4" t="s">
        <v>42</v>
      </c>
      <c r="F87" s="7" t="s">
        <v>43</v>
      </c>
      <c r="G87" s="4" t="s">
        <v>1404</v>
      </c>
      <c r="H87" s="7" t="s">
        <v>1405</v>
      </c>
      <c r="I87" s="74">
        <v>0</v>
      </c>
      <c r="J87" s="74">
        <v>352</v>
      </c>
      <c r="K87" s="74">
        <v>345.22987000000001</v>
      </c>
      <c r="L87" s="74">
        <v>6.77013</v>
      </c>
      <c r="M87" s="163">
        <v>98.07666761363636</v>
      </c>
      <c r="P87" s="22"/>
    </row>
    <row r="88" spans="1:16" ht="31" x14ac:dyDescent="0.35">
      <c r="A88" s="4" t="s">
        <v>135</v>
      </c>
      <c r="B88" s="4" t="s">
        <v>136</v>
      </c>
      <c r="C88" s="4" t="s">
        <v>137</v>
      </c>
      <c r="D88" s="4" t="s">
        <v>138</v>
      </c>
      <c r="E88" s="4" t="s">
        <v>45</v>
      </c>
      <c r="F88" s="7" t="s">
        <v>1472</v>
      </c>
      <c r="G88" s="4" t="s">
        <v>888</v>
      </c>
      <c r="H88" s="7" t="s">
        <v>1327</v>
      </c>
      <c r="I88" s="74">
        <v>0</v>
      </c>
      <c r="J88" s="74">
        <v>256.10000000000002</v>
      </c>
      <c r="K88" s="74">
        <v>256.02632</v>
      </c>
      <c r="L88" s="74">
        <v>7.3679999999999995E-2</v>
      </c>
      <c r="M88" s="163">
        <v>99.971229988285828</v>
      </c>
      <c r="P88" s="22"/>
    </row>
    <row r="89" spans="1:16" ht="31" x14ac:dyDescent="0.35">
      <c r="A89" s="4" t="s">
        <v>135</v>
      </c>
      <c r="B89" s="4" t="s">
        <v>136</v>
      </c>
      <c r="C89" s="4" t="s">
        <v>137</v>
      </c>
      <c r="D89" s="4" t="s">
        <v>138</v>
      </c>
      <c r="E89" s="4" t="s">
        <v>15</v>
      </c>
      <c r="F89" s="7" t="s">
        <v>16</v>
      </c>
      <c r="G89" s="4" t="s">
        <v>888</v>
      </c>
      <c r="H89" s="7" t="s">
        <v>1327</v>
      </c>
      <c r="I89" s="74">
        <v>0</v>
      </c>
      <c r="J89" s="74">
        <v>81.3</v>
      </c>
      <c r="K89" s="74">
        <v>81.235209999999995</v>
      </c>
      <c r="L89" s="74">
        <v>6.479E-2</v>
      </c>
      <c r="M89" s="163">
        <v>99.920307503075037</v>
      </c>
      <c r="P89" s="22"/>
    </row>
    <row r="90" spans="1:16" ht="46.5" x14ac:dyDescent="0.35">
      <c r="A90" s="4" t="s">
        <v>135</v>
      </c>
      <c r="B90" s="4" t="s">
        <v>136</v>
      </c>
      <c r="C90" s="4" t="s">
        <v>137</v>
      </c>
      <c r="D90" s="4" t="s">
        <v>138</v>
      </c>
      <c r="E90" s="4" t="s">
        <v>141</v>
      </c>
      <c r="F90" s="7" t="s">
        <v>142</v>
      </c>
      <c r="G90" s="4" t="s">
        <v>143</v>
      </c>
      <c r="H90" s="7" t="s">
        <v>144</v>
      </c>
      <c r="I90" s="74">
        <v>6090</v>
      </c>
      <c r="J90" s="74">
        <v>7800.2</v>
      </c>
      <c r="K90" s="74">
        <v>7800.2</v>
      </c>
      <c r="L90" s="74">
        <v>0</v>
      </c>
      <c r="M90" s="163">
        <v>100</v>
      </c>
      <c r="P90" s="22"/>
    </row>
    <row r="91" spans="1:16" ht="46.5" x14ac:dyDescent="0.35">
      <c r="A91" s="4" t="s">
        <v>135</v>
      </c>
      <c r="B91" s="4" t="s">
        <v>136</v>
      </c>
      <c r="C91" s="4" t="s">
        <v>137</v>
      </c>
      <c r="D91" s="4" t="s">
        <v>138</v>
      </c>
      <c r="E91" s="4" t="s">
        <v>141</v>
      </c>
      <c r="F91" s="7" t="s">
        <v>142</v>
      </c>
      <c r="G91" s="4" t="s">
        <v>145</v>
      </c>
      <c r="H91" s="7" t="s">
        <v>146</v>
      </c>
      <c r="I91" s="74">
        <v>100</v>
      </c>
      <c r="J91" s="74">
        <v>100</v>
      </c>
      <c r="K91" s="74">
        <v>30.3</v>
      </c>
      <c r="L91" s="74">
        <v>69.7</v>
      </c>
      <c r="M91" s="163">
        <v>30.3</v>
      </c>
      <c r="P91" s="22"/>
    </row>
    <row r="92" spans="1:16" ht="31" x14ac:dyDescent="0.35">
      <c r="A92" s="4" t="s">
        <v>135</v>
      </c>
      <c r="B92" s="4" t="s">
        <v>136</v>
      </c>
      <c r="C92" s="4" t="s">
        <v>137</v>
      </c>
      <c r="D92" s="4" t="s">
        <v>138</v>
      </c>
      <c r="E92" s="4" t="s">
        <v>1440</v>
      </c>
      <c r="F92" s="7" t="s">
        <v>1441</v>
      </c>
      <c r="G92" s="4" t="s">
        <v>1518</v>
      </c>
      <c r="H92" s="7" t="s">
        <v>1537</v>
      </c>
      <c r="I92" s="74">
        <v>0</v>
      </c>
      <c r="J92" s="74">
        <v>30.58</v>
      </c>
      <c r="K92" s="74">
        <v>30.58</v>
      </c>
      <c r="L92" s="74">
        <v>0</v>
      </c>
      <c r="M92" s="163">
        <v>100</v>
      </c>
      <c r="P92" s="22"/>
    </row>
    <row r="93" spans="1:16" ht="31" x14ac:dyDescent="0.35">
      <c r="A93" s="4" t="s">
        <v>135</v>
      </c>
      <c r="B93" s="4" t="s">
        <v>136</v>
      </c>
      <c r="C93" s="4" t="s">
        <v>137</v>
      </c>
      <c r="D93" s="4" t="s">
        <v>138</v>
      </c>
      <c r="E93" s="4" t="s">
        <v>1440</v>
      </c>
      <c r="F93" s="7" t="s">
        <v>1441</v>
      </c>
      <c r="G93" s="4" t="s">
        <v>1470</v>
      </c>
      <c r="H93" s="7" t="s">
        <v>1468</v>
      </c>
      <c r="I93" s="74">
        <v>0</v>
      </c>
      <c r="J93" s="74">
        <v>1323.2739999999999</v>
      </c>
      <c r="K93" s="74">
        <v>1323.2739999999999</v>
      </c>
      <c r="L93" s="74">
        <v>0</v>
      </c>
      <c r="M93" s="163">
        <v>100</v>
      </c>
      <c r="P93" s="22"/>
    </row>
    <row r="94" spans="1:16" ht="31" x14ac:dyDescent="0.35">
      <c r="A94" s="4" t="s">
        <v>135</v>
      </c>
      <c r="B94" s="4" t="s">
        <v>136</v>
      </c>
      <c r="C94" s="4" t="s">
        <v>137</v>
      </c>
      <c r="D94" s="4" t="s">
        <v>138</v>
      </c>
      <c r="E94" s="4" t="s">
        <v>160</v>
      </c>
      <c r="F94" s="7" t="s">
        <v>161</v>
      </c>
      <c r="G94" s="4" t="s">
        <v>139</v>
      </c>
      <c r="H94" s="7" t="s">
        <v>1118</v>
      </c>
      <c r="I94" s="74">
        <v>2000</v>
      </c>
      <c r="J94" s="74">
        <v>0</v>
      </c>
      <c r="K94" s="74">
        <v>0</v>
      </c>
      <c r="L94" s="74">
        <v>0</v>
      </c>
      <c r="M94" s="163">
        <v>0</v>
      </c>
      <c r="P94" s="22"/>
    </row>
    <row r="95" spans="1:16" x14ac:dyDescent="0.35">
      <c r="A95" s="241" t="s">
        <v>1560</v>
      </c>
      <c r="B95" s="241"/>
      <c r="C95" s="241"/>
      <c r="D95" s="241"/>
      <c r="E95" s="241"/>
      <c r="F95" s="241"/>
      <c r="G95" s="241"/>
      <c r="H95" s="241"/>
      <c r="I95" s="75">
        <v>8190</v>
      </c>
      <c r="J95" s="75">
        <v>12384.55</v>
      </c>
      <c r="K95" s="75">
        <v>12307.95</v>
      </c>
      <c r="L95" s="75">
        <v>76.599999999999994</v>
      </c>
      <c r="M95" s="164">
        <v>99.38</v>
      </c>
      <c r="P95" s="22"/>
    </row>
    <row r="96" spans="1:16" ht="31" x14ac:dyDescent="0.35">
      <c r="A96" s="4" t="s">
        <v>135</v>
      </c>
      <c r="B96" s="4" t="s">
        <v>136</v>
      </c>
      <c r="C96" s="4" t="s">
        <v>147</v>
      </c>
      <c r="D96" s="4" t="s">
        <v>148</v>
      </c>
      <c r="E96" s="4" t="s">
        <v>53</v>
      </c>
      <c r="F96" s="7" t="s">
        <v>54</v>
      </c>
      <c r="G96" s="4" t="s">
        <v>149</v>
      </c>
      <c r="H96" s="7" t="s">
        <v>1119</v>
      </c>
      <c r="I96" s="74">
        <v>800</v>
      </c>
      <c r="J96" s="74">
        <v>780</v>
      </c>
      <c r="K96" s="74">
        <v>305.52499999999998</v>
      </c>
      <c r="L96" s="74">
        <v>474.47500000000002</v>
      </c>
      <c r="M96" s="163">
        <v>39.169871794871796</v>
      </c>
      <c r="P96" s="22"/>
    </row>
    <row r="97" spans="1:16" ht="46.5" x14ac:dyDescent="0.35">
      <c r="A97" s="4" t="s">
        <v>135</v>
      </c>
      <c r="B97" s="4" t="s">
        <v>136</v>
      </c>
      <c r="C97" s="4" t="s">
        <v>147</v>
      </c>
      <c r="D97" s="4" t="s">
        <v>148</v>
      </c>
      <c r="E97" s="4" t="s">
        <v>141</v>
      </c>
      <c r="F97" s="7" t="s">
        <v>142</v>
      </c>
      <c r="G97" s="4" t="s">
        <v>150</v>
      </c>
      <c r="H97" s="7" t="s">
        <v>151</v>
      </c>
      <c r="I97" s="74">
        <v>10587</v>
      </c>
      <c r="J97" s="74">
        <v>10523.51</v>
      </c>
      <c r="K97" s="74">
        <v>10523.51</v>
      </c>
      <c r="L97" s="74">
        <v>0</v>
      </c>
      <c r="M97" s="163">
        <v>100</v>
      </c>
      <c r="P97" s="22"/>
    </row>
    <row r="98" spans="1:16" ht="46.5" x14ac:dyDescent="0.35">
      <c r="A98" s="4" t="s">
        <v>135</v>
      </c>
      <c r="B98" s="4" t="s">
        <v>136</v>
      </c>
      <c r="C98" s="4" t="s">
        <v>147</v>
      </c>
      <c r="D98" s="4" t="s">
        <v>148</v>
      </c>
      <c r="E98" s="4" t="s">
        <v>141</v>
      </c>
      <c r="F98" s="7" t="s">
        <v>142</v>
      </c>
      <c r="G98" s="4" t="s">
        <v>152</v>
      </c>
      <c r="H98" s="7" t="s">
        <v>153</v>
      </c>
      <c r="I98" s="74">
        <v>7992</v>
      </c>
      <c r="J98" s="74">
        <v>7772</v>
      </c>
      <c r="K98" s="74">
        <v>7772</v>
      </c>
      <c r="L98" s="74">
        <v>0</v>
      </c>
      <c r="M98" s="163">
        <v>100</v>
      </c>
      <c r="P98" s="22"/>
    </row>
    <row r="99" spans="1:16" ht="46.5" x14ac:dyDescent="0.35">
      <c r="A99" s="4" t="s">
        <v>135</v>
      </c>
      <c r="B99" s="4" t="s">
        <v>136</v>
      </c>
      <c r="C99" s="4" t="s">
        <v>147</v>
      </c>
      <c r="D99" s="4" t="s">
        <v>148</v>
      </c>
      <c r="E99" s="4" t="s">
        <v>141</v>
      </c>
      <c r="F99" s="7" t="s">
        <v>142</v>
      </c>
      <c r="G99" s="4" t="s">
        <v>154</v>
      </c>
      <c r="H99" s="7" t="s">
        <v>155</v>
      </c>
      <c r="I99" s="74">
        <v>400</v>
      </c>
      <c r="J99" s="74">
        <v>400</v>
      </c>
      <c r="K99" s="74">
        <v>359.55</v>
      </c>
      <c r="L99" s="74">
        <v>40.450000000000003</v>
      </c>
      <c r="M99" s="163">
        <v>89.887500000000003</v>
      </c>
      <c r="P99" s="22"/>
    </row>
    <row r="100" spans="1:16" ht="46.5" x14ac:dyDescent="0.35">
      <c r="A100" s="4" t="s">
        <v>135</v>
      </c>
      <c r="B100" s="4" t="s">
        <v>136</v>
      </c>
      <c r="C100" s="4" t="s">
        <v>147</v>
      </c>
      <c r="D100" s="4" t="s">
        <v>148</v>
      </c>
      <c r="E100" s="4" t="s">
        <v>141</v>
      </c>
      <c r="F100" s="7" t="s">
        <v>142</v>
      </c>
      <c r="G100" s="4" t="s">
        <v>156</v>
      </c>
      <c r="H100" s="7" t="s">
        <v>157</v>
      </c>
      <c r="I100" s="74">
        <v>100</v>
      </c>
      <c r="J100" s="74">
        <v>100</v>
      </c>
      <c r="K100" s="74">
        <v>100</v>
      </c>
      <c r="L100" s="74">
        <v>0</v>
      </c>
      <c r="M100" s="163">
        <v>100</v>
      </c>
      <c r="P100" s="22"/>
    </row>
    <row r="101" spans="1:16" ht="46.5" x14ac:dyDescent="0.35">
      <c r="A101" s="4" t="s">
        <v>135</v>
      </c>
      <c r="B101" s="4" t="s">
        <v>136</v>
      </c>
      <c r="C101" s="4" t="s">
        <v>147</v>
      </c>
      <c r="D101" s="4" t="s">
        <v>148</v>
      </c>
      <c r="E101" s="4" t="s">
        <v>141</v>
      </c>
      <c r="F101" s="7" t="s">
        <v>142</v>
      </c>
      <c r="G101" s="4" t="s">
        <v>158</v>
      </c>
      <c r="H101" s="7" t="s">
        <v>159</v>
      </c>
      <c r="I101" s="74">
        <v>100</v>
      </c>
      <c r="J101" s="74">
        <v>100</v>
      </c>
      <c r="K101" s="74">
        <v>100</v>
      </c>
      <c r="L101" s="74">
        <v>0</v>
      </c>
      <c r="M101" s="163">
        <v>100</v>
      </c>
      <c r="P101" s="22"/>
    </row>
    <row r="102" spans="1:16" ht="31" x14ac:dyDescent="0.35">
      <c r="A102" s="4" t="s">
        <v>135</v>
      </c>
      <c r="B102" s="4" t="s">
        <v>136</v>
      </c>
      <c r="C102" s="4" t="s">
        <v>147</v>
      </c>
      <c r="D102" s="4" t="s">
        <v>148</v>
      </c>
      <c r="E102" s="4" t="s">
        <v>1440</v>
      </c>
      <c r="F102" s="7" t="s">
        <v>1441</v>
      </c>
      <c r="G102" s="4" t="s">
        <v>1502</v>
      </c>
      <c r="H102" s="7" t="s">
        <v>1503</v>
      </c>
      <c r="I102" s="74">
        <v>0</v>
      </c>
      <c r="J102" s="74">
        <v>4102.8119999999999</v>
      </c>
      <c r="K102" s="74">
        <v>4102.8119999999999</v>
      </c>
      <c r="L102" s="74">
        <v>0</v>
      </c>
      <c r="M102" s="163">
        <v>100</v>
      </c>
      <c r="P102" s="22"/>
    </row>
    <row r="103" spans="1:16" x14ac:dyDescent="0.35">
      <c r="A103" s="241" t="s">
        <v>1561</v>
      </c>
      <c r="B103" s="241"/>
      <c r="C103" s="241"/>
      <c r="D103" s="241"/>
      <c r="E103" s="241"/>
      <c r="F103" s="241"/>
      <c r="G103" s="241"/>
      <c r="H103" s="241"/>
      <c r="I103" s="75">
        <v>19979</v>
      </c>
      <c r="J103" s="75">
        <v>23778.32</v>
      </c>
      <c r="K103" s="75">
        <v>23263.4</v>
      </c>
      <c r="L103" s="75">
        <v>514.92999999999995</v>
      </c>
      <c r="M103" s="164">
        <v>97.83</v>
      </c>
      <c r="P103" s="22"/>
    </row>
    <row r="104" spans="1:16" x14ac:dyDescent="0.35">
      <c r="A104" s="4" t="s">
        <v>135</v>
      </c>
      <c r="B104" s="4" t="s">
        <v>136</v>
      </c>
      <c r="C104" s="4" t="s">
        <v>162</v>
      </c>
      <c r="D104" s="4" t="s">
        <v>163</v>
      </c>
      <c r="E104" s="4" t="s">
        <v>15</v>
      </c>
      <c r="F104" s="7" t="s">
        <v>16</v>
      </c>
      <c r="G104" s="4" t="s">
        <v>164</v>
      </c>
      <c r="H104" s="7" t="s">
        <v>165</v>
      </c>
      <c r="I104" s="74">
        <v>150</v>
      </c>
      <c r="J104" s="74">
        <v>150</v>
      </c>
      <c r="K104" s="74">
        <v>139.94999999999999</v>
      </c>
      <c r="L104" s="74">
        <v>10.050000000000001</v>
      </c>
      <c r="M104" s="163">
        <v>93.3</v>
      </c>
      <c r="P104" s="22"/>
    </row>
    <row r="105" spans="1:16" x14ac:dyDescent="0.35">
      <c r="A105" s="241" t="s">
        <v>1562</v>
      </c>
      <c r="B105" s="241"/>
      <c r="C105" s="241"/>
      <c r="D105" s="241"/>
      <c r="E105" s="241"/>
      <c r="F105" s="241"/>
      <c r="G105" s="241"/>
      <c r="H105" s="241"/>
      <c r="I105" s="75">
        <v>150</v>
      </c>
      <c r="J105" s="75">
        <v>150</v>
      </c>
      <c r="K105" s="75">
        <v>139.94999999999999</v>
      </c>
      <c r="L105" s="75">
        <v>10.050000000000001</v>
      </c>
      <c r="M105" s="164">
        <v>93.3</v>
      </c>
      <c r="P105" s="22"/>
    </row>
    <row r="106" spans="1:16" ht="31" x14ac:dyDescent="0.35">
      <c r="A106" s="4" t="s">
        <v>135</v>
      </c>
      <c r="B106" s="4" t="s">
        <v>136</v>
      </c>
      <c r="C106" s="4" t="s">
        <v>166</v>
      </c>
      <c r="D106" s="4" t="s">
        <v>167</v>
      </c>
      <c r="E106" s="4" t="s">
        <v>168</v>
      </c>
      <c r="F106" s="7" t="s">
        <v>169</v>
      </c>
      <c r="G106" s="4" t="s">
        <v>1126</v>
      </c>
      <c r="H106" s="7" t="s">
        <v>1127</v>
      </c>
      <c r="I106" s="74">
        <v>0</v>
      </c>
      <c r="J106" s="74">
        <v>54</v>
      </c>
      <c r="K106" s="74">
        <v>54</v>
      </c>
      <c r="L106" s="74">
        <v>0</v>
      </c>
      <c r="M106" s="163">
        <v>100</v>
      </c>
      <c r="P106" s="22"/>
    </row>
    <row r="107" spans="1:16" ht="31" x14ac:dyDescent="0.35">
      <c r="A107" s="4" t="s">
        <v>135</v>
      </c>
      <c r="B107" s="4" t="s">
        <v>136</v>
      </c>
      <c r="C107" s="4" t="s">
        <v>166</v>
      </c>
      <c r="D107" s="4" t="s">
        <v>167</v>
      </c>
      <c r="E107" s="4" t="s">
        <v>168</v>
      </c>
      <c r="F107" s="7" t="s">
        <v>169</v>
      </c>
      <c r="G107" s="4" t="s">
        <v>170</v>
      </c>
      <c r="H107" s="7" t="s">
        <v>171</v>
      </c>
      <c r="I107" s="74">
        <v>100</v>
      </c>
      <c r="J107" s="74">
        <v>100</v>
      </c>
      <c r="K107" s="74">
        <v>100</v>
      </c>
      <c r="L107" s="74">
        <v>0</v>
      </c>
      <c r="M107" s="163">
        <v>100</v>
      </c>
      <c r="P107" s="22"/>
    </row>
    <row r="108" spans="1:16" x14ac:dyDescent="0.35">
      <c r="A108" s="241" t="s">
        <v>1563</v>
      </c>
      <c r="B108" s="241"/>
      <c r="C108" s="241"/>
      <c r="D108" s="241"/>
      <c r="E108" s="241"/>
      <c r="F108" s="241"/>
      <c r="G108" s="241"/>
      <c r="H108" s="241"/>
      <c r="I108" s="75">
        <v>100</v>
      </c>
      <c r="J108" s="75">
        <v>154</v>
      </c>
      <c r="K108" s="75">
        <v>154</v>
      </c>
      <c r="L108" s="75">
        <v>0</v>
      </c>
      <c r="M108" s="164">
        <v>100</v>
      </c>
      <c r="P108" s="22"/>
    </row>
    <row r="109" spans="1:16" x14ac:dyDescent="0.35">
      <c r="A109" s="241" t="s">
        <v>172</v>
      </c>
      <c r="B109" s="241"/>
      <c r="C109" s="241"/>
      <c r="D109" s="241"/>
      <c r="E109" s="241"/>
      <c r="F109" s="241"/>
      <c r="G109" s="241"/>
      <c r="H109" s="241"/>
      <c r="I109" s="75">
        <v>28419</v>
      </c>
      <c r="J109" s="75">
        <v>36466.870000000003</v>
      </c>
      <c r="K109" s="75">
        <v>35865.300000000003</v>
      </c>
      <c r="L109" s="75">
        <v>601.58000000000004</v>
      </c>
      <c r="M109" s="164">
        <v>98.35</v>
      </c>
      <c r="P109" s="22"/>
    </row>
    <row r="110" spans="1:16" ht="46.5" x14ac:dyDescent="0.35">
      <c r="A110" s="4" t="s">
        <v>173</v>
      </c>
      <c r="B110" s="4" t="s">
        <v>136</v>
      </c>
      <c r="C110" s="4" t="s">
        <v>174</v>
      </c>
      <c r="D110" s="4" t="s">
        <v>175</v>
      </c>
      <c r="E110" s="4" t="s">
        <v>141</v>
      </c>
      <c r="F110" s="7" t="s">
        <v>142</v>
      </c>
      <c r="G110" s="4" t="s">
        <v>176</v>
      </c>
      <c r="H110" s="7" t="s">
        <v>177</v>
      </c>
      <c r="I110" s="74">
        <v>880</v>
      </c>
      <c r="J110" s="74">
        <v>880</v>
      </c>
      <c r="K110" s="74">
        <v>880</v>
      </c>
      <c r="L110" s="74">
        <v>0</v>
      </c>
      <c r="M110" s="163">
        <v>100</v>
      </c>
      <c r="P110" s="22"/>
    </row>
    <row r="111" spans="1:16" x14ac:dyDescent="0.35">
      <c r="A111" s="241" t="s">
        <v>1564</v>
      </c>
      <c r="B111" s="241"/>
      <c r="C111" s="241"/>
      <c r="D111" s="241"/>
      <c r="E111" s="241"/>
      <c r="F111" s="241"/>
      <c r="G111" s="241"/>
      <c r="H111" s="241"/>
      <c r="I111" s="75">
        <v>880</v>
      </c>
      <c r="J111" s="75">
        <v>880</v>
      </c>
      <c r="K111" s="75">
        <v>880</v>
      </c>
      <c r="L111" s="75">
        <v>0</v>
      </c>
      <c r="M111" s="164">
        <v>100</v>
      </c>
      <c r="P111" s="22"/>
    </row>
    <row r="112" spans="1:16" ht="46.5" x14ac:dyDescent="0.35">
      <c r="A112" s="4" t="s">
        <v>173</v>
      </c>
      <c r="B112" s="4" t="s">
        <v>136</v>
      </c>
      <c r="C112" s="4" t="s">
        <v>178</v>
      </c>
      <c r="D112" s="4" t="s">
        <v>179</v>
      </c>
      <c r="E112" s="4" t="s">
        <v>141</v>
      </c>
      <c r="F112" s="7" t="s">
        <v>142</v>
      </c>
      <c r="G112" s="4" t="s">
        <v>180</v>
      </c>
      <c r="H112" s="7" t="s">
        <v>181</v>
      </c>
      <c r="I112" s="74">
        <v>3866</v>
      </c>
      <c r="J112" s="74">
        <v>2594.8000000000002</v>
      </c>
      <c r="K112" s="74">
        <v>2594.8000000000002</v>
      </c>
      <c r="L112" s="74">
        <v>0</v>
      </c>
      <c r="M112" s="163">
        <v>100</v>
      </c>
      <c r="P112" s="22"/>
    </row>
    <row r="113" spans="1:16" x14ac:dyDescent="0.35">
      <c r="A113" s="241" t="s">
        <v>1565</v>
      </c>
      <c r="B113" s="241"/>
      <c r="C113" s="241"/>
      <c r="D113" s="241"/>
      <c r="E113" s="241"/>
      <c r="F113" s="241"/>
      <c r="G113" s="241"/>
      <c r="H113" s="241"/>
      <c r="I113" s="75">
        <v>3866</v>
      </c>
      <c r="J113" s="75">
        <v>2594.8000000000002</v>
      </c>
      <c r="K113" s="75">
        <v>2594.8000000000002</v>
      </c>
      <c r="L113" s="75">
        <v>0</v>
      </c>
      <c r="M113" s="164">
        <v>100</v>
      </c>
      <c r="P113" s="22"/>
    </row>
    <row r="114" spans="1:16" ht="31" x14ac:dyDescent="0.35">
      <c r="A114" s="4" t="s">
        <v>173</v>
      </c>
      <c r="B114" s="4" t="s">
        <v>136</v>
      </c>
      <c r="C114" s="4" t="s">
        <v>184</v>
      </c>
      <c r="D114" s="4" t="s">
        <v>185</v>
      </c>
      <c r="E114" s="4" t="s">
        <v>186</v>
      </c>
      <c r="F114" s="7" t="s">
        <v>187</v>
      </c>
      <c r="G114" s="4" t="s">
        <v>188</v>
      </c>
      <c r="H114" s="7" t="s">
        <v>189</v>
      </c>
      <c r="I114" s="74">
        <v>18</v>
      </c>
      <c r="J114" s="74">
        <v>18</v>
      </c>
      <c r="K114" s="74">
        <v>18</v>
      </c>
      <c r="L114" s="74">
        <v>0</v>
      </c>
      <c r="M114" s="163">
        <v>100</v>
      </c>
      <c r="P114" s="22"/>
    </row>
    <row r="115" spans="1:16" x14ac:dyDescent="0.35">
      <c r="A115" s="241" t="s">
        <v>1566</v>
      </c>
      <c r="B115" s="241"/>
      <c r="C115" s="241"/>
      <c r="D115" s="241"/>
      <c r="E115" s="241"/>
      <c r="F115" s="241"/>
      <c r="G115" s="241"/>
      <c r="H115" s="241"/>
      <c r="I115" s="75">
        <v>18</v>
      </c>
      <c r="J115" s="75">
        <v>18</v>
      </c>
      <c r="K115" s="75">
        <v>18</v>
      </c>
      <c r="L115" s="75">
        <v>0</v>
      </c>
      <c r="M115" s="164">
        <v>100</v>
      </c>
      <c r="P115" s="22"/>
    </row>
    <row r="116" spans="1:16" x14ac:dyDescent="0.35">
      <c r="A116" s="241" t="s">
        <v>190</v>
      </c>
      <c r="B116" s="241"/>
      <c r="C116" s="241"/>
      <c r="D116" s="241"/>
      <c r="E116" s="241"/>
      <c r="F116" s="241"/>
      <c r="G116" s="241"/>
      <c r="H116" s="241"/>
      <c r="I116" s="75">
        <v>4764</v>
      </c>
      <c r="J116" s="75">
        <v>3492.8</v>
      </c>
      <c r="K116" s="75">
        <v>3492.8</v>
      </c>
      <c r="L116" s="75">
        <v>0</v>
      </c>
      <c r="M116" s="164">
        <v>100</v>
      </c>
      <c r="P116" s="22"/>
    </row>
    <row r="117" spans="1:16" ht="31" x14ac:dyDescent="0.35">
      <c r="A117" s="4" t="s">
        <v>191</v>
      </c>
      <c r="B117" s="4" t="s">
        <v>192</v>
      </c>
      <c r="C117" s="4" t="s">
        <v>1120</v>
      </c>
      <c r="D117" s="4" t="s">
        <v>1121</v>
      </c>
      <c r="E117" s="4" t="s">
        <v>186</v>
      </c>
      <c r="F117" s="7" t="s">
        <v>187</v>
      </c>
      <c r="G117" s="4" t="s">
        <v>1122</v>
      </c>
      <c r="H117" s="7" t="s">
        <v>1123</v>
      </c>
      <c r="I117" s="74">
        <v>100</v>
      </c>
      <c r="J117" s="74">
        <v>100</v>
      </c>
      <c r="K117" s="74">
        <v>100</v>
      </c>
      <c r="L117" s="74">
        <v>0</v>
      </c>
      <c r="M117" s="163">
        <v>100</v>
      </c>
      <c r="P117" s="22"/>
    </row>
    <row r="118" spans="1:16" x14ac:dyDescent="0.35">
      <c r="A118" s="241" t="s">
        <v>1567</v>
      </c>
      <c r="B118" s="241"/>
      <c r="C118" s="241"/>
      <c r="D118" s="241"/>
      <c r="E118" s="241"/>
      <c r="F118" s="241"/>
      <c r="G118" s="241"/>
      <c r="H118" s="241"/>
      <c r="I118" s="75">
        <v>100</v>
      </c>
      <c r="J118" s="75">
        <v>100</v>
      </c>
      <c r="K118" s="75">
        <v>100</v>
      </c>
      <c r="L118" s="75">
        <v>0</v>
      </c>
      <c r="M118" s="164">
        <v>100</v>
      </c>
      <c r="P118" s="22"/>
    </row>
    <row r="119" spans="1:16" ht="46.5" x14ac:dyDescent="0.35">
      <c r="A119" s="4" t="s">
        <v>191</v>
      </c>
      <c r="B119" s="4" t="s">
        <v>192</v>
      </c>
      <c r="C119" s="4" t="s">
        <v>193</v>
      </c>
      <c r="D119" s="4" t="s">
        <v>194</v>
      </c>
      <c r="E119" s="4" t="s">
        <v>195</v>
      </c>
      <c r="F119" s="7" t="s">
        <v>196</v>
      </c>
      <c r="G119" s="4" t="s">
        <v>197</v>
      </c>
      <c r="H119" s="7" t="s">
        <v>198</v>
      </c>
      <c r="I119" s="74">
        <v>58</v>
      </c>
      <c r="J119" s="74">
        <v>58</v>
      </c>
      <c r="K119" s="74">
        <v>58</v>
      </c>
      <c r="L119" s="74">
        <v>0</v>
      </c>
      <c r="M119" s="163">
        <v>100</v>
      </c>
      <c r="P119" s="22"/>
    </row>
    <row r="120" spans="1:16" x14ac:dyDescent="0.35">
      <c r="A120" s="241" t="s">
        <v>1568</v>
      </c>
      <c r="B120" s="241"/>
      <c r="C120" s="241"/>
      <c r="D120" s="241"/>
      <c r="E120" s="241"/>
      <c r="F120" s="241"/>
      <c r="G120" s="241"/>
      <c r="H120" s="241"/>
      <c r="I120" s="75">
        <v>58</v>
      </c>
      <c r="J120" s="75">
        <v>58</v>
      </c>
      <c r="K120" s="75">
        <v>58</v>
      </c>
      <c r="L120" s="75">
        <v>0</v>
      </c>
      <c r="M120" s="164">
        <v>100</v>
      </c>
      <c r="P120" s="22"/>
    </row>
    <row r="121" spans="1:16" ht="46.5" x14ac:dyDescent="0.35">
      <c r="A121" s="4" t="s">
        <v>191</v>
      </c>
      <c r="B121" s="4" t="s">
        <v>192</v>
      </c>
      <c r="C121" s="4" t="s">
        <v>200</v>
      </c>
      <c r="D121" s="4" t="s">
        <v>201</v>
      </c>
      <c r="E121" s="4" t="s">
        <v>111</v>
      </c>
      <c r="F121" s="7" t="s">
        <v>1474</v>
      </c>
      <c r="G121" s="4" t="s">
        <v>202</v>
      </c>
      <c r="H121" s="7" t="s">
        <v>203</v>
      </c>
      <c r="I121" s="74">
        <v>400</v>
      </c>
      <c r="J121" s="74">
        <v>400</v>
      </c>
      <c r="K121" s="74">
        <v>15.653</v>
      </c>
      <c r="L121" s="74">
        <v>384.34699999999998</v>
      </c>
      <c r="M121" s="163">
        <v>3.9132500000000001</v>
      </c>
      <c r="P121" s="22"/>
    </row>
    <row r="122" spans="1:16" x14ac:dyDescent="0.35">
      <c r="A122" s="4" t="s">
        <v>191</v>
      </c>
      <c r="B122" s="4" t="s">
        <v>192</v>
      </c>
      <c r="C122" s="4" t="s">
        <v>200</v>
      </c>
      <c r="D122" s="4" t="s">
        <v>201</v>
      </c>
      <c r="E122" s="4" t="s">
        <v>204</v>
      </c>
      <c r="F122" s="7" t="s">
        <v>205</v>
      </c>
      <c r="G122" s="4" t="s">
        <v>202</v>
      </c>
      <c r="H122" s="7" t="s">
        <v>203</v>
      </c>
      <c r="I122" s="74">
        <v>500</v>
      </c>
      <c r="J122" s="74">
        <v>700</v>
      </c>
      <c r="K122" s="74">
        <v>518.79872999999998</v>
      </c>
      <c r="L122" s="74">
        <v>181.20126999999999</v>
      </c>
      <c r="M122" s="163">
        <v>74.114104285714276</v>
      </c>
      <c r="P122" s="22"/>
    </row>
    <row r="123" spans="1:16" x14ac:dyDescent="0.35">
      <c r="A123" s="4" t="s">
        <v>191</v>
      </c>
      <c r="B123" s="4" t="s">
        <v>192</v>
      </c>
      <c r="C123" s="4" t="s">
        <v>200</v>
      </c>
      <c r="D123" s="4" t="s">
        <v>201</v>
      </c>
      <c r="E123" s="4" t="s">
        <v>206</v>
      </c>
      <c r="F123" s="7" t="s">
        <v>207</v>
      </c>
      <c r="G123" s="4" t="s">
        <v>202</v>
      </c>
      <c r="H123" s="7" t="s">
        <v>203</v>
      </c>
      <c r="I123" s="74">
        <v>1000</v>
      </c>
      <c r="J123" s="74">
        <v>700</v>
      </c>
      <c r="K123" s="74">
        <v>44.643909999999998</v>
      </c>
      <c r="L123" s="74">
        <v>655.35608999999999</v>
      </c>
      <c r="M123" s="163">
        <v>6.3777014285714282</v>
      </c>
      <c r="P123" s="22"/>
    </row>
    <row r="124" spans="1:16" ht="31" x14ac:dyDescent="0.35">
      <c r="A124" s="4" t="s">
        <v>191</v>
      </c>
      <c r="B124" s="4" t="s">
        <v>192</v>
      </c>
      <c r="C124" s="4" t="s">
        <v>200</v>
      </c>
      <c r="D124" s="4" t="s">
        <v>201</v>
      </c>
      <c r="E124" s="4" t="s">
        <v>53</v>
      </c>
      <c r="F124" s="7" t="s">
        <v>54</v>
      </c>
      <c r="G124" s="4" t="s">
        <v>1124</v>
      </c>
      <c r="H124" s="7" t="s">
        <v>1125</v>
      </c>
      <c r="I124" s="74">
        <v>1000</v>
      </c>
      <c r="J124" s="74">
        <v>1000</v>
      </c>
      <c r="K124" s="74">
        <v>85.817999999999998</v>
      </c>
      <c r="L124" s="74">
        <v>914.18200000000002</v>
      </c>
      <c r="M124" s="163">
        <v>8.5817999999999994</v>
      </c>
      <c r="P124" s="22"/>
    </row>
    <row r="125" spans="1:16" ht="31" x14ac:dyDescent="0.35">
      <c r="A125" s="4" t="s">
        <v>191</v>
      </c>
      <c r="B125" s="4" t="s">
        <v>192</v>
      </c>
      <c r="C125" s="4" t="s">
        <v>200</v>
      </c>
      <c r="D125" s="4" t="s">
        <v>201</v>
      </c>
      <c r="E125" s="4" t="s">
        <v>53</v>
      </c>
      <c r="F125" s="7" t="s">
        <v>54</v>
      </c>
      <c r="G125" s="4" t="s">
        <v>1528</v>
      </c>
      <c r="H125" s="7" t="s">
        <v>1529</v>
      </c>
      <c r="I125" s="74">
        <v>0</v>
      </c>
      <c r="J125" s="74">
        <v>150</v>
      </c>
      <c r="K125" s="74">
        <v>100</v>
      </c>
      <c r="L125" s="74">
        <v>50</v>
      </c>
      <c r="M125" s="163">
        <v>66.666666666666671</v>
      </c>
      <c r="P125" s="22"/>
    </row>
    <row r="126" spans="1:16" ht="31" x14ac:dyDescent="0.35">
      <c r="A126" s="4" t="s">
        <v>191</v>
      </c>
      <c r="B126" s="4" t="s">
        <v>192</v>
      </c>
      <c r="C126" s="4" t="s">
        <v>200</v>
      </c>
      <c r="D126" s="4" t="s">
        <v>201</v>
      </c>
      <c r="E126" s="4" t="s">
        <v>15</v>
      </c>
      <c r="F126" s="7" t="s">
        <v>16</v>
      </c>
      <c r="G126" s="4" t="s">
        <v>208</v>
      </c>
      <c r="H126" s="7" t="s">
        <v>209</v>
      </c>
      <c r="I126" s="74">
        <v>50</v>
      </c>
      <c r="J126" s="74">
        <v>50</v>
      </c>
      <c r="K126" s="74">
        <v>50</v>
      </c>
      <c r="L126" s="74">
        <v>0</v>
      </c>
      <c r="M126" s="163">
        <v>100</v>
      </c>
      <c r="P126" s="22"/>
    </row>
    <row r="127" spans="1:16" ht="31" x14ac:dyDescent="0.35">
      <c r="A127" s="4" t="s">
        <v>191</v>
      </c>
      <c r="B127" s="4" t="s">
        <v>192</v>
      </c>
      <c r="C127" s="4" t="s">
        <v>200</v>
      </c>
      <c r="D127" s="4" t="s">
        <v>201</v>
      </c>
      <c r="E127" s="4" t="s">
        <v>15</v>
      </c>
      <c r="F127" s="7" t="s">
        <v>16</v>
      </c>
      <c r="G127" s="4" t="s">
        <v>210</v>
      </c>
      <c r="H127" s="7" t="s">
        <v>211</v>
      </c>
      <c r="I127" s="74">
        <v>10</v>
      </c>
      <c r="J127" s="74">
        <v>10</v>
      </c>
      <c r="K127" s="74">
        <v>0</v>
      </c>
      <c r="L127" s="74">
        <v>10</v>
      </c>
      <c r="M127" s="163">
        <v>0</v>
      </c>
      <c r="P127" s="22"/>
    </row>
    <row r="128" spans="1:16" x14ac:dyDescent="0.35">
      <c r="A128" s="4" t="s">
        <v>191</v>
      </c>
      <c r="B128" s="4" t="s">
        <v>192</v>
      </c>
      <c r="C128" s="4" t="s">
        <v>200</v>
      </c>
      <c r="D128" s="4" t="s">
        <v>201</v>
      </c>
      <c r="E128" s="4" t="s">
        <v>15</v>
      </c>
      <c r="F128" s="7" t="s">
        <v>16</v>
      </c>
      <c r="G128" s="4" t="s">
        <v>202</v>
      </c>
      <c r="H128" s="7" t="s">
        <v>203</v>
      </c>
      <c r="I128" s="74">
        <v>100</v>
      </c>
      <c r="J128" s="74">
        <v>100</v>
      </c>
      <c r="K128" s="74">
        <v>5.2743900000000004</v>
      </c>
      <c r="L128" s="74">
        <v>94.725610000000003</v>
      </c>
      <c r="M128" s="163">
        <v>5.2743900000000004</v>
      </c>
      <c r="P128" s="22"/>
    </row>
    <row r="129" spans="1:16" x14ac:dyDescent="0.35">
      <c r="A129" s="4" t="s">
        <v>191</v>
      </c>
      <c r="B129" s="4" t="s">
        <v>192</v>
      </c>
      <c r="C129" s="4" t="s">
        <v>200</v>
      </c>
      <c r="D129" s="4" t="s">
        <v>201</v>
      </c>
      <c r="E129" s="4" t="s">
        <v>15</v>
      </c>
      <c r="F129" s="7" t="s">
        <v>16</v>
      </c>
      <c r="G129" s="4" t="s">
        <v>212</v>
      </c>
      <c r="H129" s="7" t="s">
        <v>213</v>
      </c>
      <c r="I129" s="74">
        <v>320</v>
      </c>
      <c r="J129" s="74">
        <v>420</v>
      </c>
      <c r="K129" s="74">
        <v>416.90899999999999</v>
      </c>
      <c r="L129" s="74">
        <v>3.0910000000000002</v>
      </c>
      <c r="M129" s="163">
        <v>99.264047619047616</v>
      </c>
      <c r="P129" s="22"/>
    </row>
    <row r="130" spans="1:16" x14ac:dyDescent="0.35">
      <c r="A130" s="4" t="s">
        <v>191</v>
      </c>
      <c r="B130" s="4" t="s">
        <v>192</v>
      </c>
      <c r="C130" s="4" t="s">
        <v>200</v>
      </c>
      <c r="D130" s="4" t="s">
        <v>201</v>
      </c>
      <c r="E130" s="4" t="s">
        <v>29</v>
      </c>
      <c r="F130" s="7" t="s">
        <v>30</v>
      </c>
      <c r="G130" s="4" t="s">
        <v>202</v>
      </c>
      <c r="H130" s="7" t="s">
        <v>203</v>
      </c>
      <c r="I130" s="74">
        <v>1000</v>
      </c>
      <c r="J130" s="74">
        <v>780</v>
      </c>
      <c r="K130" s="74">
        <v>239.26258000000001</v>
      </c>
      <c r="L130" s="74">
        <v>540.73742000000004</v>
      </c>
      <c r="M130" s="163">
        <v>30.674689743589742</v>
      </c>
      <c r="P130" s="22"/>
    </row>
    <row r="131" spans="1:16" ht="46.5" x14ac:dyDescent="0.35">
      <c r="A131" s="4" t="s">
        <v>191</v>
      </c>
      <c r="B131" s="4" t="s">
        <v>192</v>
      </c>
      <c r="C131" s="4" t="s">
        <v>200</v>
      </c>
      <c r="D131" s="4" t="s">
        <v>201</v>
      </c>
      <c r="E131" s="4" t="s">
        <v>186</v>
      </c>
      <c r="F131" s="7" t="s">
        <v>187</v>
      </c>
      <c r="G131" s="4" t="s">
        <v>1438</v>
      </c>
      <c r="H131" s="7" t="s">
        <v>1439</v>
      </c>
      <c r="I131" s="74">
        <v>0</v>
      </c>
      <c r="J131" s="74">
        <v>20</v>
      </c>
      <c r="K131" s="74">
        <v>20</v>
      </c>
      <c r="L131" s="74">
        <v>0</v>
      </c>
      <c r="M131" s="163">
        <v>100</v>
      </c>
      <c r="P131" s="22"/>
    </row>
    <row r="132" spans="1:16" ht="46.5" x14ac:dyDescent="0.35">
      <c r="A132" s="4" t="s">
        <v>191</v>
      </c>
      <c r="B132" s="4" t="s">
        <v>192</v>
      </c>
      <c r="C132" s="4" t="s">
        <v>200</v>
      </c>
      <c r="D132" s="4" t="s">
        <v>201</v>
      </c>
      <c r="E132" s="4" t="s">
        <v>186</v>
      </c>
      <c r="F132" s="7" t="s">
        <v>187</v>
      </c>
      <c r="G132" s="4" t="s">
        <v>1659</v>
      </c>
      <c r="H132" s="7" t="s">
        <v>1660</v>
      </c>
      <c r="I132" s="74">
        <v>0</v>
      </c>
      <c r="J132" s="74">
        <v>15</v>
      </c>
      <c r="K132" s="74">
        <v>15</v>
      </c>
      <c r="L132" s="74">
        <v>0</v>
      </c>
      <c r="M132" s="163">
        <v>100</v>
      </c>
      <c r="P132" s="22"/>
    </row>
    <row r="133" spans="1:16" ht="46.5" x14ac:dyDescent="0.35">
      <c r="A133" s="4" t="s">
        <v>191</v>
      </c>
      <c r="B133" s="4" t="s">
        <v>192</v>
      </c>
      <c r="C133" s="4" t="s">
        <v>200</v>
      </c>
      <c r="D133" s="4" t="s">
        <v>201</v>
      </c>
      <c r="E133" s="4" t="s">
        <v>141</v>
      </c>
      <c r="F133" s="7" t="s">
        <v>142</v>
      </c>
      <c r="G133" s="4" t="s">
        <v>214</v>
      </c>
      <c r="H133" s="7" t="s">
        <v>215</v>
      </c>
      <c r="I133" s="74">
        <v>17099</v>
      </c>
      <c r="J133" s="74">
        <v>17099</v>
      </c>
      <c r="K133" s="74">
        <v>17099</v>
      </c>
      <c r="L133" s="74">
        <v>0</v>
      </c>
      <c r="M133" s="163">
        <v>100</v>
      </c>
      <c r="P133" s="22"/>
    </row>
    <row r="134" spans="1:16" ht="31" x14ac:dyDescent="0.35">
      <c r="A134" s="4" t="s">
        <v>191</v>
      </c>
      <c r="B134" s="4" t="s">
        <v>192</v>
      </c>
      <c r="C134" s="4" t="s">
        <v>200</v>
      </c>
      <c r="D134" s="4" t="s">
        <v>201</v>
      </c>
      <c r="E134" s="4" t="s">
        <v>1440</v>
      </c>
      <c r="F134" s="7" t="s">
        <v>1441</v>
      </c>
      <c r="G134" s="4" t="s">
        <v>1442</v>
      </c>
      <c r="H134" s="7" t="s">
        <v>1443</v>
      </c>
      <c r="I134" s="74">
        <v>0</v>
      </c>
      <c r="J134" s="74">
        <v>15</v>
      </c>
      <c r="K134" s="74">
        <v>15</v>
      </c>
      <c r="L134" s="74">
        <v>0</v>
      </c>
      <c r="M134" s="163">
        <v>100</v>
      </c>
      <c r="P134" s="22"/>
    </row>
    <row r="135" spans="1:16" ht="31" x14ac:dyDescent="0.35">
      <c r="A135" s="4" t="s">
        <v>191</v>
      </c>
      <c r="B135" s="4" t="s">
        <v>192</v>
      </c>
      <c r="C135" s="4" t="s">
        <v>200</v>
      </c>
      <c r="D135" s="4" t="s">
        <v>201</v>
      </c>
      <c r="E135" s="4" t="s">
        <v>1440</v>
      </c>
      <c r="F135" s="7" t="s">
        <v>1441</v>
      </c>
      <c r="G135" s="4" t="s">
        <v>1649</v>
      </c>
      <c r="H135" s="7" t="s">
        <v>1647</v>
      </c>
      <c r="I135" s="74">
        <v>0</v>
      </c>
      <c r="J135" s="74">
        <v>60</v>
      </c>
      <c r="K135" s="74">
        <v>60</v>
      </c>
      <c r="L135" s="74">
        <v>0</v>
      </c>
      <c r="M135" s="163">
        <v>100</v>
      </c>
      <c r="P135" s="22"/>
    </row>
    <row r="136" spans="1:16" ht="31" x14ac:dyDescent="0.35">
      <c r="A136" s="4" t="s">
        <v>191</v>
      </c>
      <c r="B136" s="4" t="s">
        <v>192</v>
      </c>
      <c r="C136" s="4" t="s">
        <v>200</v>
      </c>
      <c r="D136" s="4" t="s">
        <v>201</v>
      </c>
      <c r="E136" s="4" t="s">
        <v>1440</v>
      </c>
      <c r="F136" s="7" t="s">
        <v>1441</v>
      </c>
      <c r="G136" s="4" t="s">
        <v>1650</v>
      </c>
      <c r="H136" s="7" t="s">
        <v>1648</v>
      </c>
      <c r="I136" s="74">
        <v>0</v>
      </c>
      <c r="J136" s="74">
        <v>31.4</v>
      </c>
      <c r="K136" s="74">
        <v>31.4</v>
      </c>
      <c r="L136" s="74">
        <v>0</v>
      </c>
      <c r="M136" s="163">
        <v>100</v>
      </c>
      <c r="P136" s="22"/>
    </row>
    <row r="137" spans="1:16" ht="31" x14ac:dyDescent="0.35">
      <c r="A137" s="4" t="s">
        <v>191</v>
      </c>
      <c r="B137" s="4" t="s">
        <v>192</v>
      </c>
      <c r="C137" s="4" t="s">
        <v>200</v>
      </c>
      <c r="D137" s="4" t="s">
        <v>201</v>
      </c>
      <c r="E137" s="4" t="s">
        <v>168</v>
      </c>
      <c r="F137" s="7" t="s">
        <v>169</v>
      </c>
      <c r="G137" s="4" t="s">
        <v>1126</v>
      </c>
      <c r="H137" s="7" t="s">
        <v>1127</v>
      </c>
      <c r="I137" s="74">
        <v>54</v>
      </c>
      <c r="J137" s="74">
        <v>0</v>
      </c>
      <c r="K137" s="74">
        <v>0</v>
      </c>
      <c r="L137" s="74">
        <v>0</v>
      </c>
      <c r="M137" s="163">
        <v>0</v>
      </c>
      <c r="P137" s="22"/>
    </row>
    <row r="138" spans="1:16" ht="31" x14ac:dyDescent="0.35">
      <c r="A138" s="4" t="s">
        <v>191</v>
      </c>
      <c r="B138" s="4" t="s">
        <v>192</v>
      </c>
      <c r="C138" s="4" t="s">
        <v>200</v>
      </c>
      <c r="D138" s="4" t="s">
        <v>201</v>
      </c>
      <c r="E138" s="4" t="s">
        <v>168</v>
      </c>
      <c r="F138" s="7" t="s">
        <v>169</v>
      </c>
      <c r="G138" s="4" t="s">
        <v>216</v>
      </c>
      <c r="H138" s="7" t="s">
        <v>1128</v>
      </c>
      <c r="I138" s="74">
        <v>17</v>
      </c>
      <c r="J138" s="74">
        <v>17</v>
      </c>
      <c r="K138" s="74">
        <v>17</v>
      </c>
      <c r="L138" s="74">
        <v>0</v>
      </c>
      <c r="M138" s="163">
        <v>100</v>
      </c>
      <c r="P138" s="22"/>
    </row>
    <row r="139" spans="1:16" ht="31" x14ac:dyDescent="0.35">
      <c r="A139" s="4" t="s">
        <v>191</v>
      </c>
      <c r="B139" s="4" t="s">
        <v>192</v>
      </c>
      <c r="C139" s="4" t="s">
        <v>200</v>
      </c>
      <c r="D139" s="4" t="s">
        <v>201</v>
      </c>
      <c r="E139" s="4" t="s">
        <v>217</v>
      </c>
      <c r="F139" s="7" t="s">
        <v>218</v>
      </c>
      <c r="G139" s="4" t="s">
        <v>219</v>
      </c>
      <c r="H139" s="7" t="s">
        <v>1129</v>
      </c>
      <c r="I139" s="74">
        <v>15</v>
      </c>
      <c r="J139" s="74">
        <v>15</v>
      </c>
      <c r="K139" s="74">
        <v>15</v>
      </c>
      <c r="L139" s="74">
        <v>0</v>
      </c>
      <c r="M139" s="163">
        <v>100</v>
      </c>
      <c r="P139" s="22"/>
    </row>
    <row r="140" spans="1:16" ht="31" x14ac:dyDescent="0.35">
      <c r="A140" s="4" t="s">
        <v>191</v>
      </c>
      <c r="B140" s="4" t="s">
        <v>192</v>
      </c>
      <c r="C140" s="4" t="s">
        <v>200</v>
      </c>
      <c r="D140" s="4" t="s">
        <v>201</v>
      </c>
      <c r="E140" s="4" t="s">
        <v>217</v>
      </c>
      <c r="F140" s="7" t="s">
        <v>218</v>
      </c>
      <c r="G140" s="4" t="s">
        <v>1130</v>
      </c>
      <c r="H140" s="7" t="s">
        <v>1131</v>
      </c>
      <c r="I140" s="74">
        <v>15</v>
      </c>
      <c r="J140" s="74">
        <v>15</v>
      </c>
      <c r="K140" s="74">
        <v>15</v>
      </c>
      <c r="L140" s="74">
        <v>0</v>
      </c>
      <c r="M140" s="163">
        <v>100</v>
      </c>
      <c r="P140" s="22"/>
    </row>
    <row r="141" spans="1:16" ht="31" x14ac:dyDescent="0.35">
      <c r="A141" s="4" t="s">
        <v>191</v>
      </c>
      <c r="B141" s="4" t="s">
        <v>192</v>
      </c>
      <c r="C141" s="4" t="s">
        <v>200</v>
      </c>
      <c r="D141" s="4" t="s">
        <v>201</v>
      </c>
      <c r="E141" s="4" t="s">
        <v>217</v>
      </c>
      <c r="F141" s="7" t="s">
        <v>218</v>
      </c>
      <c r="G141" s="4" t="s">
        <v>1132</v>
      </c>
      <c r="H141" s="7" t="s">
        <v>1133</v>
      </c>
      <c r="I141" s="74">
        <v>10</v>
      </c>
      <c r="J141" s="74">
        <v>10</v>
      </c>
      <c r="K141" s="74">
        <v>10</v>
      </c>
      <c r="L141" s="74">
        <v>0</v>
      </c>
      <c r="M141" s="163">
        <v>100</v>
      </c>
      <c r="P141" s="22"/>
    </row>
    <row r="142" spans="1:16" ht="31" x14ac:dyDescent="0.35">
      <c r="A142" s="4" t="s">
        <v>191</v>
      </c>
      <c r="B142" s="4" t="s">
        <v>192</v>
      </c>
      <c r="C142" s="4" t="s">
        <v>200</v>
      </c>
      <c r="D142" s="4" t="s">
        <v>201</v>
      </c>
      <c r="E142" s="4" t="s">
        <v>160</v>
      </c>
      <c r="F142" s="7" t="s">
        <v>161</v>
      </c>
      <c r="G142" s="4" t="s">
        <v>220</v>
      </c>
      <c r="H142" s="7" t="s">
        <v>1530</v>
      </c>
      <c r="I142" s="74">
        <v>118</v>
      </c>
      <c r="J142" s="74">
        <v>118</v>
      </c>
      <c r="K142" s="74">
        <v>0</v>
      </c>
      <c r="L142" s="74">
        <v>118</v>
      </c>
      <c r="M142" s="163">
        <v>0</v>
      </c>
      <c r="P142" s="22"/>
    </row>
    <row r="143" spans="1:16" x14ac:dyDescent="0.35">
      <c r="A143" s="241" t="s">
        <v>1569</v>
      </c>
      <c r="B143" s="241"/>
      <c r="C143" s="241"/>
      <c r="D143" s="241"/>
      <c r="E143" s="241"/>
      <c r="F143" s="241"/>
      <c r="G143" s="241"/>
      <c r="H143" s="241"/>
      <c r="I143" s="75">
        <v>21708</v>
      </c>
      <c r="J143" s="75">
        <v>21725.4</v>
      </c>
      <c r="K143" s="75">
        <v>18773.75</v>
      </c>
      <c r="L143" s="75">
        <v>2951.65</v>
      </c>
      <c r="M143" s="164">
        <v>86.41</v>
      </c>
      <c r="P143" s="22"/>
    </row>
    <row r="144" spans="1:16" x14ac:dyDescent="0.35">
      <c r="A144" s="4" t="s">
        <v>191</v>
      </c>
      <c r="B144" s="4" t="s">
        <v>192</v>
      </c>
      <c r="C144" s="4" t="s">
        <v>221</v>
      </c>
      <c r="D144" s="4" t="s">
        <v>222</v>
      </c>
      <c r="E144" s="4" t="s">
        <v>206</v>
      </c>
      <c r="F144" s="7" t="s">
        <v>207</v>
      </c>
      <c r="G144" s="4" t="s">
        <v>225</v>
      </c>
      <c r="H144" s="7" t="s">
        <v>226</v>
      </c>
      <c r="I144" s="74">
        <v>30</v>
      </c>
      <c r="J144" s="74">
        <v>30</v>
      </c>
      <c r="K144" s="74">
        <v>5.5360699999999996</v>
      </c>
      <c r="L144" s="74">
        <v>24.463930000000001</v>
      </c>
      <c r="M144" s="163">
        <v>18.453566666666667</v>
      </c>
      <c r="P144" s="22"/>
    </row>
    <row r="145" spans="1:16" ht="31" x14ac:dyDescent="0.35">
      <c r="A145" s="4" t="s">
        <v>191</v>
      </c>
      <c r="B145" s="4" t="s">
        <v>192</v>
      </c>
      <c r="C145" s="4" t="s">
        <v>221</v>
      </c>
      <c r="D145" s="4" t="s">
        <v>222</v>
      </c>
      <c r="E145" s="4" t="s">
        <v>53</v>
      </c>
      <c r="F145" s="7" t="s">
        <v>54</v>
      </c>
      <c r="G145" s="4" t="s">
        <v>227</v>
      </c>
      <c r="H145" s="7" t="s">
        <v>228</v>
      </c>
      <c r="I145" s="74">
        <v>20</v>
      </c>
      <c r="J145" s="74">
        <v>56</v>
      </c>
      <c r="K145" s="74">
        <v>47.19</v>
      </c>
      <c r="L145" s="74">
        <v>8.81</v>
      </c>
      <c r="M145" s="163">
        <v>84.267857142857153</v>
      </c>
      <c r="P145" s="22"/>
    </row>
    <row r="146" spans="1:16" x14ac:dyDescent="0.35">
      <c r="A146" s="4" t="s">
        <v>191</v>
      </c>
      <c r="B146" s="4" t="s">
        <v>192</v>
      </c>
      <c r="C146" s="4" t="s">
        <v>221</v>
      </c>
      <c r="D146" s="4" t="s">
        <v>222</v>
      </c>
      <c r="E146" s="4" t="s">
        <v>15</v>
      </c>
      <c r="F146" s="7" t="s">
        <v>16</v>
      </c>
      <c r="G146" s="4" t="s">
        <v>223</v>
      </c>
      <c r="H146" s="7" t="s">
        <v>224</v>
      </c>
      <c r="I146" s="74">
        <v>200</v>
      </c>
      <c r="J146" s="74">
        <v>200</v>
      </c>
      <c r="K146" s="74">
        <v>133.13900000000001</v>
      </c>
      <c r="L146" s="74">
        <v>66.861000000000004</v>
      </c>
      <c r="M146" s="163">
        <v>66.569500000000005</v>
      </c>
      <c r="P146" s="22"/>
    </row>
    <row r="147" spans="1:16" ht="31" x14ac:dyDescent="0.35">
      <c r="A147" s="4" t="s">
        <v>191</v>
      </c>
      <c r="B147" s="4" t="s">
        <v>192</v>
      </c>
      <c r="C147" s="4" t="s">
        <v>221</v>
      </c>
      <c r="D147" s="4" t="s">
        <v>222</v>
      </c>
      <c r="E147" s="4" t="s">
        <v>15</v>
      </c>
      <c r="F147" s="7" t="s">
        <v>16</v>
      </c>
      <c r="G147" s="4" t="s">
        <v>229</v>
      </c>
      <c r="H147" s="7" t="s">
        <v>230</v>
      </c>
      <c r="I147" s="74">
        <v>30</v>
      </c>
      <c r="J147" s="74">
        <v>30</v>
      </c>
      <c r="K147" s="74">
        <v>12.21288</v>
      </c>
      <c r="L147" s="74">
        <v>17.787120000000002</v>
      </c>
      <c r="M147" s="163">
        <v>40.709600000000002</v>
      </c>
      <c r="P147" s="22"/>
    </row>
    <row r="148" spans="1:16" x14ac:dyDescent="0.35">
      <c r="A148" s="4" t="s">
        <v>191</v>
      </c>
      <c r="B148" s="4" t="s">
        <v>192</v>
      </c>
      <c r="C148" s="4" t="s">
        <v>221</v>
      </c>
      <c r="D148" s="4" t="s">
        <v>222</v>
      </c>
      <c r="E148" s="4" t="s">
        <v>15</v>
      </c>
      <c r="F148" s="7" t="s">
        <v>16</v>
      </c>
      <c r="G148" s="4" t="s">
        <v>225</v>
      </c>
      <c r="H148" s="7" t="s">
        <v>226</v>
      </c>
      <c r="I148" s="74">
        <v>3</v>
      </c>
      <c r="J148" s="74">
        <v>13</v>
      </c>
      <c r="K148" s="74">
        <v>7.6794000000000002</v>
      </c>
      <c r="L148" s="74">
        <v>5.3205999999999998</v>
      </c>
      <c r="M148" s="163">
        <v>59.072307692307689</v>
      </c>
      <c r="P148" s="22"/>
    </row>
    <row r="149" spans="1:16" x14ac:dyDescent="0.35">
      <c r="A149" s="4" t="s">
        <v>191</v>
      </c>
      <c r="B149" s="4" t="s">
        <v>192</v>
      </c>
      <c r="C149" s="4" t="s">
        <v>221</v>
      </c>
      <c r="D149" s="4" t="s">
        <v>222</v>
      </c>
      <c r="E149" s="4" t="s">
        <v>29</v>
      </c>
      <c r="F149" s="7" t="s">
        <v>30</v>
      </c>
      <c r="G149" s="4" t="s">
        <v>223</v>
      </c>
      <c r="H149" s="7" t="s">
        <v>224</v>
      </c>
      <c r="I149" s="74">
        <v>500</v>
      </c>
      <c r="J149" s="74">
        <v>464</v>
      </c>
      <c r="K149" s="74">
        <v>319.05678</v>
      </c>
      <c r="L149" s="74">
        <v>144.94322</v>
      </c>
      <c r="M149" s="163">
        <v>68.762237068965518</v>
      </c>
      <c r="P149" s="22"/>
    </row>
    <row r="150" spans="1:16" ht="31" x14ac:dyDescent="0.35">
      <c r="A150" s="4" t="s">
        <v>191</v>
      </c>
      <c r="B150" s="4" t="s">
        <v>192</v>
      </c>
      <c r="C150" s="4" t="s">
        <v>221</v>
      </c>
      <c r="D150" s="4" t="s">
        <v>222</v>
      </c>
      <c r="E150" s="4" t="s">
        <v>29</v>
      </c>
      <c r="F150" s="7" t="s">
        <v>30</v>
      </c>
      <c r="G150" s="4" t="s">
        <v>229</v>
      </c>
      <c r="H150" s="7" t="s">
        <v>230</v>
      </c>
      <c r="I150" s="74">
        <v>100</v>
      </c>
      <c r="J150" s="74">
        <v>215</v>
      </c>
      <c r="K150" s="74">
        <v>168.02029999999999</v>
      </c>
      <c r="L150" s="74">
        <v>46.979700000000001</v>
      </c>
      <c r="M150" s="163">
        <v>78.148976744186044</v>
      </c>
      <c r="P150" s="22"/>
    </row>
    <row r="151" spans="1:16" ht="31" x14ac:dyDescent="0.35">
      <c r="A151" s="4" t="s">
        <v>191</v>
      </c>
      <c r="B151" s="4" t="s">
        <v>192</v>
      </c>
      <c r="C151" s="4" t="s">
        <v>221</v>
      </c>
      <c r="D151" s="4" t="s">
        <v>222</v>
      </c>
      <c r="E151" s="4" t="s">
        <v>29</v>
      </c>
      <c r="F151" s="7" t="s">
        <v>30</v>
      </c>
      <c r="G151" s="4" t="s">
        <v>231</v>
      </c>
      <c r="H151" s="7" t="s">
        <v>232</v>
      </c>
      <c r="I151" s="74">
        <v>10</v>
      </c>
      <c r="J151" s="74">
        <v>0</v>
      </c>
      <c r="K151" s="74">
        <v>0</v>
      </c>
      <c r="L151" s="74">
        <v>0</v>
      </c>
      <c r="M151" s="163">
        <v>0</v>
      </c>
      <c r="P151" s="22"/>
    </row>
    <row r="152" spans="1:16" x14ac:dyDescent="0.35">
      <c r="A152" s="4" t="s">
        <v>191</v>
      </c>
      <c r="B152" s="4" t="s">
        <v>192</v>
      </c>
      <c r="C152" s="4" t="s">
        <v>221</v>
      </c>
      <c r="D152" s="4" t="s">
        <v>222</v>
      </c>
      <c r="E152" s="4" t="s">
        <v>29</v>
      </c>
      <c r="F152" s="7" t="s">
        <v>30</v>
      </c>
      <c r="G152" s="4" t="s">
        <v>233</v>
      </c>
      <c r="H152" s="7" t="s">
        <v>234</v>
      </c>
      <c r="I152" s="74">
        <v>30</v>
      </c>
      <c r="J152" s="74">
        <v>30</v>
      </c>
      <c r="K152" s="74">
        <v>19.597359999999998</v>
      </c>
      <c r="L152" s="74">
        <v>10.40264</v>
      </c>
      <c r="M152" s="163">
        <v>65.324533333333335</v>
      </c>
      <c r="P152" s="22"/>
    </row>
    <row r="153" spans="1:16" x14ac:dyDescent="0.35">
      <c r="A153" s="4" t="s">
        <v>191</v>
      </c>
      <c r="B153" s="4" t="s">
        <v>192</v>
      </c>
      <c r="C153" s="4" t="s">
        <v>221</v>
      </c>
      <c r="D153" s="4" t="s">
        <v>222</v>
      </c>
      <c r="E153" s="4" t="s">
        <v>29</v>
      </c>
      <c r="F153" s="7" t="s">
        <v>30</v>
      </c>
      <c r="G153" s="4" t="s">
        <v>225</v>
      </c>
      <c r="H153" s="7" t="s">
        <v>226</v>
      </c>
      <c r="I153" s="74">
        <v>170</v>
      </c>
      <c r="J153" s="74">
        <v>25</v>
      </c>
      <c r="K153" s="74">
        <v>0</v>
      </c>
      <c r="L153" s="74">
        <v>25</v>
      </c>
      <c r="M153" s="163">
        <v>0</v>
      </c>
      <c r="P153" s="22"/>
    </row>
    <row r="154" spans="1:16" ht="31" x14ac:dyDescent="0.35">
      <c r="A154" s="4" t="s">
        <v>191</v>
      </c>
      <c r="B154" s="4" t="s">
        <v>192</v>
      </c>
      <c r="C154" s="4" t="s">
        <v>221</v>
      </c>
      <c r="D154" s="4" t="s">
        <v>222</v>
      </c>
      <c r="E154" s="4" t="s">
        <v>29</v>
      </c>
      <c r="F154" s="7" t="s">
        <v>30</v>
      </c>
      <c r="G154" s="4" t="s">
        <v>1444</v>
      </c>
      <c r="H154" s="7" t="s">
        <v>1445</v>
      </c>
      <c r="I154" s="74">
        <v>0</v>
      </c>
      <c r="J154" s="74">
        <v>270</v>
      </c>
      <c r="K154" s="74">
        <v>264.41404</v>
      </c>
      <c r="L154" s="74">
        <v>5.58596</v>
      </c>
      <c r="M154" s="163">
        <v>97.931125925925926</v>
      </c>
      <c r="P154" s="22"/>
    </row>
    <row r="155" spans="1:16" x14ac:dyDescent="0.35">
      <c r="A155" s="241" t="s">
        <v>1570</v>
      </c>
      <c r="B155" s="241"/>
      <c r="C155" s="241"/>
      <c r="D155" s="241"/>
      <c r="E155" s="241"/>
      <c r="F155" s="241"/>
      <c r="G155" s="241"/>
      <c r="H155" s="241"/>
      <c r="I155" s="75">
        <v>1093</v>
      </c>
      <c r="J155" s="75">
        <v>1333</v>
      </c>
      <c r="K155" s="75">
        <v>976.85</v>
      </c>
      <c r="L155" s="75">
        <v>356.15</v>
      </c>
      <c r="M155" s="164">
        <v>73.28</v>
      </c>
      <c r="P155" s="22"/>
    </row>
    <row r="156" spans="1:16" ht="31" x14ac:dyDescent="0.35">
      <c r="A156" s="4" t="s">
        <v>191</v>
      </c>
      <c r="B156" s="4" t="s">
        <v>192</v>
      </c>
      <c r="C156" s="4" t="s">
        <v>235</v>
      </c>
      <c r="D156" s="4" t="s">
        <v>236</v>
      </c>
      <c r="E156" s="4" t="s">
        <v>1407</v>
      </c>
      <c r="F156" s="7" t="s">
        <v>1408</v>
      </c>
      <c r="G156" s="4" t="s">
        <v>243</v>
      </c>
      <c r="H156" s="7" t="s">
        <v>244</v>
      </c>
      <c r="I156" s="74">
        <v>0</v>
      </c>
      <c r="J156" s="74">
        <v>39</v>
      </c>
      <c r="K156" s="74">
        <v>38.726999999999997</v>
      </c>
      <c r="L156" s="74">
        <v>0.27300000000000002</v>
      </c>
      <c r="M156" s="163">
        <v>99.3</v>
      </c>
      <c r="P156" s="22"/>
    </row>
    <row r="157" spans="1:16" x14ac:dyDescent="0.35">
      <c r="A157" s="4" t="s">
        <v>191</v>
      </c>
      <c r="B157" s="4" t="s">
        <v>192</v>
      </c>
      <c r="C157" s="4" t="s">
        <v>235</v>
      </c>
      <c r="D157" s="4" t="s">
        <v>236</v>
      </c>
      <c r="E157" s="4" t="s">
        <v>206</v>
      </c>
      <c r="F157" s="7" t="s">
        <v>207</v>
      </c>
      <c r="G157" s="4" t="s">
        <v>237</v>
      </c>
      <c r="H157" s="7" t="s">
        <v>238</v>
      </c>
      <c r="I157" s="74">
        <v>8</v>
      </c>
      <c r="J157" s="74">
        <v>8</v>
      </c>
      <c r="K157" s="74">
        <v>2.34538</v>
      </c>
      <c r="L157" s="74">
        <v>5.6546200000000004</v>
      </c>
      <c r="M157" s="163">
        <v>29.317250000000001</v>
      </c>
      <c r="P157" s="22"/>
    </row>
    <row r="158" spans="1:16" x14ac:dyDescent="0.35">
      <c r="A158" s="4" t="s">
        <v>191</v>
      </c>
      <c r="B158" s="4" t="s">
        <v>192</v>
      </c>
      <c r="C158" s="4" t="s">
        <v>235</v>
      </c>
      <c r="D158" s="4" t="s">
        <v>236</v>
      </c>
      <c r="E158" s="4" t="s">
        <v>15</v>
      </c>
      <c r="F158" s="7" t="s">
        <v>16</v>
      </c>
      <c r="G158" s="4" t="s">
        <v>239</v>
      </c>
      <c r="H158" s="7" t="s">
        <v>240</v>
      </c>
      <c r="I158" s="74">
        <v>25</v>
      </c>
      <c r="J158" s="74">
        <v>24</v>
      </c>
      <c r="K158" s="74">
        <v>0</v>
      </c>
      <c r="L158" s="74">
        <v>24</v>
      </c>
      <c r="M158" s="163">
        <v>0</v>
      </c>
      <c r="P158" s="22"/>
    </row>
    <row r="159" spans="1:16" x14ac:dyDescent="0.35">
      <c r="A159" s="4" t="s">
        <v>191</v>
      </c>
      <c r="B159" s="4" t="s">
        <v>192</v>
      </c>
      <c r="C159" s="4" t="s">
        <v>235</v>
      </c>
      <c r="D159" s="4" t="s">
        <v>236</v>
      </c>
      <c r="E159" s="4" t="s">
        <v>29</v>
      </c>
      <c r="F159" s="7" t="s">
        <v>30</v>
      </c>
      <c r="G159" s="4" t="s">
        <v>241</v>
      </c>
      <c r="H159" s="7" t="s">
        <v>242</v>
      </c>
      <c r="I159" s="74">
        <v>10</v>
      </c>
      <c r="J159" s="74">
        <v>80</v>
      </c>
      <c r="K159" s="74">
        <v>9.5440000000000005</v>
      </c>
      <c r="L159" s="74">
        <v>70.456000000000003</v>
      </c>
      <c r="M159" s="163">
        <v>11.93</v>
      </c>
      <c r="P159" s="22"/>
    </row>
    <row r="160" spans="1:16" x14ac:dyDescent="0.35">
      <c r="A160" s="4" t="s">
        <v>191</v>
      </c>
      <c r="B160" s="4" t="s">
        <v>192</v>
      </c>
      <c r="C160" s="4" t="s">
        <v>235</v>
      </c>
      <c r="D160" s="4" t="s">
        <v>236</v>
      </c>
      <c r="E160" s="4" t="s">
        <v>29</v>
      </c>
      <c r="F160" s="7" t="s">
        <v>30</v>
      </c>
      <c r="G160" s="4" t="s">
        <v>243</v>
      </c>
      <c r="H160" s="7" t="s">
        <v>244</v>
      </c>
      <c r="I160" s="74">
        <v>160</v>
      </c>
      <c r="J160" s="74">
        <v>122</v>
      </c>
      <c r="K160" s="74">
        <v>82.323999999999998</v>
      </c>
      <c r="L160" s="74">
        <v>39.676000000000002</v>
      </c>
      <c r="M160" s="163">
        <v>67.478688524590169</v>
      </c>
      <c r="P160" s="22"/>
    </row>
    <row r="161" spans="1:16" x14ac:dyDescent="0.35">
      <c r="A161" s="4" t="s">
        <v>191</v>
      </c>
      <c r="B161" s="4" t="s">
        <v>192</v>
      </c>
      <c r="C161" s="4" t="s">
        <v>235</v>
      </c>
      <c r="D161" s="4" t="s">
        <v>236</v>
      </c>
      <c r="E161" s="4" t="s">
        <v>29</v>
      </c>
      <c r="F161" s="7" t="s">
        <v>30</v>
      </c>
      <c r="G161" s="4" t="s">
        <v>245</v>
      </c>
      <c r="H161" s="7" t="s">
        <v>246</v>
      </c>
      <c r="I161" s="74">
        <v>5</v>
      </c>
      <c r="J161" s="74">
        <v>15</v>
      </c>
      <c r="K161" s="74">
        <v>0</v>
      </c>
      <c r="L161" s="74">
        <v>15</v>
      </c>
      <c r="M161" s="163">
        <v>0</v>
      </c>
      <c r="P161" s="22"/>
    </row>
    <row r="162" spans="1:16" ht="31" x14ac:dyDescent="0.35">
      <c r="A162" s="4" t="s">
        <v>191</v>
      </c>
      <c r="B162" s="4" t="s">
        <v>192</v>
      </c>
      <c r="C162" s="4" t="s">
        <v>235</v>
      </c>
      <c r="D162" s="4" t="s">
        <v>236</v>
      </c>
      <c r="E162" s="4" t="s">
        <v>217</v>
      </c>
      <c r="F162" s="7" t="s">
        <v>218</v>
      </c>
      <c r="G162" s="4" t="s">
        <v>1661</v>
      </c>
      <c r="H162" s="7" t="s">
        <v>1662</v>
      </c>
      <c r="I162" s="74">
        <v>0</v>
      </c>
      <c r="J162" s="74">
        <v>184</v>
      </c>
      <c r="K162" s="74">
        <v>184</v>
      </c>
      <c r="L162" s="74">
        <v>0</v>
      </c>
      <c r="M162" s="163">
        <v>100</v>
      </c>
      <c r="P162" s="22"/>
    </row>
    <row r="163" spans="1:16" ht="31" x14ac:dyDescent="0.35">
      <c r="A163" s="4" t="s">
        <v>191</v>
      </c>
      <c r="B163" s="4" t="s">
        <v>192</v>
      </c>
      <c r="C163" s="4" t="s">
        <v>235</v>
      </c>
      <c r="D163" s="4" t="s">
        <v>236</v>
      </c>
      <c r="E163" s="4" t="s">
        <v>217</v>
      </c>
      <c r="F163" s="7" t="s">
        <v>218</v>
      </c>
      <c r="G163" s="4" t="s">
        <v>1663</v>
      </c>
      <c r="H163" s="7" t="s">
        <v>1664</v>
      </c>
      <c r="I163" s="74">
        <v>0</v>
      </c>
      <c r="J163" s="74">
        <v>233.35</v>
      </c>
      <c r="K163" s="74">
        <v>233.35</v>
      </c>
      <c r="L163" s="74">
        <v>0</v>
      </c>
      <c r="M163" s="163">
        <v>100</v>
      </c>
      <c r="P163" s="22"/>
    </row>
    <row r="164" spans="1:16" ht="31" x14ac:dyDescent="0.35">
      <c r="A164" s="4" t="s">
        <v>191</v>
      </c>
      <c r="B164" s="4" t="s">
        <v>192</v>
      </c>
      <c r="C164" s="4" t="s">
        <v>235</v>
      </c>
      <c r="D164" s="4" t="s">
        <v>236</v>
      </c>
      <c r="E164" s="4" t="s">
        <v>217</v>
      </c>
      <c r="F164" s="7" t="s">
        <v>218</v>
      </c>
      <c r="G164" s="4" t="s">
        <v>1665</v>
      </c>
      <c r="H164" s="7" t="s">
        <v>1666</v>
      </c>
      <c r="I164" s="74">
        <v>0</v>
      </c>
      <c r="J164" s="74">
        <v>250</v>
      </c>
      <c r="K164" s="74">
        <v>250</v>
      </c>
      <c r="L164" s="74">
        <v>0</v>
      </c>
      <c r="M164" s="163">
        <v>100</v>
      </c>
      <c r="P164" s="22"/>
    </row>
    <row r="165" spans="1:16" ht="31" x14ac:dyDescent="0.35">
      <c r="A165" s="4" t="s">
        <v>191</v>
      </c>
      <c r="B165" s="4" t="s">
        <v>192</v>
      </c>
      <c r="C165" s="4" t="s">
        <v>235</v>
      </c>
      <c r="D165" s="4" t="s">
        <v>236</v>
      </c>
      <c r="E165" s="4" t="s">
        <v>160</v>
      </c>
      <c r="F165" s="7" t="s">
        <v>161</v>
      </c>
      <c r="G165" s="4" t="s">
        <v>247</v>
      </c>
      <c r="H165" s="7" t="s">
        <v>248</v>
      </c>
      <c r="I165" s="74">
        <v>1000</v>
      </c>
      <c r="J165" s="74">
        <v>332.65</v>
      </c>
      <c r="K165" s="74">
        <v>0</v>
      </c>
      <c r="L165" s="74">
        <v>332.65</v>
      </c>
      <c r="M165" s="163">
        <v>0</v>
      </c>
      <c r="P165" s="22"/>
    </row>
    <row r="166" spans="1:16" x14ac:dyDescent="0.35">
      <c r="A166" s="241" t="s">
        <v>1571</v>
      </c>
      <c r="B166" s="241"/>
      <c r="C166" s="241"/>
      <c r="D166" s="241"/>
      <c r="E166" s="241"/>
      <c r="F166" s="241"/>
      <c r="G166" s="241"/>
      <c r="H166" s="241"/>
      <c r="I166" s="75">
        <v>1208</v>
      </c>
      <c r="J166" s="75">
        <v>1288</v>
      </c>
      <c r="K166" s="75">
        <v>800.29</v>
      </c>
      <c r="L166" s="75">
        <v>487.71</v>
      </c>
      <c r="M166" s="164">
        <v>62.13</v>
      </c>
      <c r="P166" s="22"/>
    </row>
    <row r="167" spans="1:16" ht="31" x14ac:dyDescent="0.35">
      <c r="A167" s="4" t="s">
        <v>191</v>
      </c>
      <c r="B167" s="4" t="s">
        <v>192</v>
      </c>
      <c r="C167" s="4" t="s">
        <v>249</v>
      </c>
      <c r="D167" s="4" t="s">
        <v>250</v>
      </c>
      <c r="E167" s="4" t="s">
        <v>251</v>
      </c>
      <c r="F167" s="7" t="s">
        <v>252</v>
      </c>
      <c r="G167" s="4" t="s">
        <v>253</v>
      </c>
      <c r="H167" s="7" t="s">
        <v>254</v>
      </c>
      <c r="I167" s="74">
        <v>275</v>
      </c>
      <c r="J167" s="74">
        <v>275</v>
      </c>
      <c r="K167" s="74">
        <v>275</v>
      </c>
      <c r="L167" s="74">
        <v>0</v>
      </c>
      <c r="M167" s="163">
        <v>100</v>
      </c>
      <c r="P167" s="22"/>
    </row>
    <row r="168" spans="1:16" ht="31" x14ac:dyDescent="0.35">
      <c r="A168" s="4" t="s">
        <v>191</v>
      </c>
      <c r="B168" s="4" t="s">
        <v>192</v>
      </c>
      <c r="C168" s="4" t="s">
        <v>249</v>
      </c>
      <c r="D168" s="4" t="s">
        <v>250</v>
      </c>
      <c r="E168" s="4" t="s">
        <v>251</v>
      </c>
      <c r="F168" s="7" t="s">
        <v>252</v>
      </c>
      <c r="G168" s="4" t="s">
        <v>255</v>
      </c>
      <c r="H168" s="7" t="s">
        <v>256</v>
      </c>
      <c r="I168" s="74">
        <v>12</v>
      </c>
      <c r="J168" s="74">
        <v>12</v>
      </c>
      <c r="K168" s="74">
        <v>12</v>
      </c>
      <c r="L168" s="74">
        <v>0</v>
      </c>
      <c r="M168" s="163">
        <v>100</v>
      </c>
      <c r="P168" s="22"/>
    </row>
    <row r="169" spans="1:16" ht="31" x14ac:dyDescent="0.35">
      <c r="A169" s="4" t="s">
        <v>191</v>
      </c>
      <c r="B169" s="4" t="s">
        <v>192</v>
      </c>
      <c r="C169" s="4" t="s">
        <v>249</v>
      </c>
      <c r="D169" s="4" t="s">
        <v>250</v>
      </c>
      <c r="E169" s="4" t="s">
        <v>251</v>
      </c>
      <c r="F169" s="7" t="s">
        <v>252</v>
      </c>
      <c r="G169" s="4" t="s">
        <v>1134</v>
      </c>
      <c r="H169" s="7" t="s">
        <v>1135</v>
      </c>
      <c r="I169" s="74">
        <v>225</v>
      </c>
      <c r="J169" s="74">
        <v>225</v>
      </c>
      <c r="K169" s="74">
        <v>225</v>
      </c>
      <c r="L169" s="74">
        <v>0</v>
      </c>
      <c r="M169" s="163">
        <v>100</v>
      </c>
      <c r="P169" s="22"/>
    </row>
    <row r="170" spans="1:16" x14ac:dyDescent="0.35">
      <c r="A170" s="241" t="s">
        <v>1572</v>
      </c>
      <c r="B170" s="241"/>
      <c r="C170" s="241"/>
      <c r="D170" s="241"/>
      <c r="E170" s="241"/>
      <c r="F170" s="241"/>
      <c r="G170" s="241"/>
      <c r="H170" s="241"/>
      <c r="I170" s="75">
        <v>512</v>
      </c>
      <c r="J170" s="75">
        <v>512</v>
      </c>
      <c r="K170" s="75">
        <v>512</v>
      </c>
      <c r="L170" s="75">
        <v>0</v>
      </c>
      <c r="M170" s="164">
        <v>100</v>
      </c>
      <c r="P170" s="22"/>
    </row>
    <row r="171" spans="1:16" ht="31" x14ac:dyDescent="0.35">
      <c r="A171" s="4" t="s">
        <v>191</v>
      </c>
      <c r="B171" s="4" t="s">
        <v>192</v>
      </c>
      <c r="C171" s="4" t="s">
        <v>257</v>
      </c>
      <c r="D171" s="4" t="s">
        <v>258</v>
      </c>
      <c r="E171" s="4" t="s">
        <v>186</v>
      </c>
      <c r="F171" s="7" t="s">
        <v>187</v>
      </c>
      <c r="G171" s="4" t="s">
        <v>259</v>
      </c>
      <c r="H171" s="7" t="s">
        <v>260</v>
      </c>
      <c r="I171" s="74">
        <v>50</v>
      </c>
      <c r="J171" s="74">
        <v>50</v>
      </c>
      <c r="K171" s="74">
        <v>50</v>
      </c>
      <c r="L171" s="74">
        <v>0</v>
      </c>
      <c r="M171" s="163">
        <v>100</v>
      </c>
      <c r="P171" s="22"/>
    </row>
    <row r="172" spans="1:16" x14ac:dyDescent="0.35">
      <c r="A172" s="241" t="s">
        <v>1573</v>
      </c>
      <c r="B172" s="241"/>
      <c r="C172" s="241"/>
      <c r="D172" s="241"/>
      <c r="E172" s="241"/>
      <c r="F172" s="241"/>
      <c r="G172" s="241"/>
      <c r="H172" s="241"/>
      <c r="I172" s="75">
        <v>50</v>
      </c>
      <c r="J172" s="75">
        <v>50</v>
      </c>
      <c r="K172" s="75">
        <v>50</v>
      </c>
      <c r="L172" s="75">
        <v>0</v>
      </c>
      <c r="M172" s="164">
        <v>100</v>
      </c>
      <c r="P172" s="22"/>
    </row>
    <row r="173" spans="1:16" ht="31" x14ac:dyDescent="0.35">
      <c r="A173" s="4" t="s">
        <v>191</v>
      </c>
      <c r="B173" s="4" t="s">
        <v>192</v>
      </c>
      <c r="C173" s="4" t="s">
        <v>261</v>
      </c>
      <c r="D173" s="4" t="s">
        <v>262</v>
      </c>
      <c r="E173" s="4" t="s">
        <v>45</v>
      </c>
      <c r="F173" s="7" t="s">
        <v>1472</v>
      </c>
      <c r="G173" s="4" t="s">
        <v>263</v>
      </c>
      <c r="H173" s="7" t="s">
        <v>264</v>
      </c>
      <c r="I173" s="74">
        <v>70</v>
      </c>
      <c r="J173" s="74">
        <v>65</v>
      </c>
      <c r="K173" s="74">
        <v>55.082999999999998</v>
      </c>
      <c r="L173" s="74">
        <v>9.9169999999999998</v>
      </c>
      <c r="M173" s="163">
        <v>84.743076923076913</v>
      </c>
      <c r="P173" s="22"/>
    </row>
    <row r="174" spans="1:16" x14ac:dyDescent="0.35">
      <c r="A174" s="4" t="s">
        <v>191</v>
      </c>
      <c r="B174" s="4" t="s">
        <v>192</v>
      </c>
      <c r="C174" s="4" t="s">
        <v>261</v>
      </c>
      <c r="D174" s="4" t="s">
        <v>262</v>
      </c>
      <c r="E174" s="4" t="s">
        <v>15</v>
      </c>
      <c r="F174" s="7" t="s">
        <v>16</v>
      </c>
      <c r="G174" s="4" t="s">
        <v>265</v>
      </c>
      <c r="H174" s="7" t="s">
        <v>266</v>
      </c>
      <c r="I174" s="74">
        <v>30</v>
      </c>
      <c r="J174" s="74">
        <v>35</v>
      </c>
      <c r="K174" s="74">
        <v>34.805999999999997</v>
      </c>
      <c r="L174" s="74">
        <v>0.19400000000000001</v>
      </c>
      <c r="M174" s="163">
        <v>99.445714285714288</v>
      </c>
      <c r="P174" s="22"/>
    </row>
    <row r="175" spans="1:16" x14ac:dyDescent="0.35">
      <c r="A175" s="4" t="s">
        <v>191</v>
      </c>
      <c r="B175" s="4" t="s">
        <v>192</v>
      </c>
      <c r="C175" s="4" t="s">
        <v>261</v>
      </c>
      <c r="D175" s="4" t="s">
        <v>262</v>
      </c>
      <c r="E175" s="4" t="s">
        <v>267</v>
      </c>
      <c r="F175" s="7" t="s">
        <v>268</v>
      </c>
      <c r="G175" s="4" t="s">
        <v>269</v>
      </c>
      <c r="H175" s="7" t="s">
        <v>270</v>
      </c>
      <c r="I175" s="74">
        <v>700</v>
      </c>
      <c r="J175" s="74">
        <v>700</v>
      </c>
      <c r="K175" s="74">
        <v>682.20209999999997</v>
      </c>
      <c r="L175" s="74">
        <v>17.797899999999998</v>
      </c>
      <c r="M175" s="163">
        <v>97.457442857142851</v>
      </c>
      <c r="P175" s="22"/>
    </row>
    <row r="176" spans="1:16" ht="46.5" x14ac:dyDescent="0.35">
      <c r="A176" s="4" t="s">
        <v>191</v>
      </c>
      <c r="B176" s="4" t="s">
        <v>192</v>
      </c>
      <c r="C176" s="4" t="s">
        <v>261</v>
      </c>
      <c r="D176" s="4" t="s">
        <v>262</v>
      </c>
      <c r="E176" s="4" t="s">
        <v>103</v>
      </c>
      <c r="F176" s="7" t="s">
        <v>1473</v>
      </c>
      <c r="G176" s="4" t="s">
        <v>273</v>
      </c>
      <c r="H176" s="7" t="s">
        <v>1136</v>
      </c>
      <c r="I176" s="74">
        <v>10</v>
      </c>
      <c r="J176" s="74">
        <v>10</v>
      </c>
      <c r="K176" s="74">
        <v>10</v>
      </c>
      <c r="L176" s="74">
        <v>0</v>
      </c>
      <c r="M176" s="163">
        <v>100</v>
      </c>
      <c r="P176" s="22"/>
    </row>
    <row r="177" spans="1:16" ht="31" x14ac:dyDescent="0.35">
      <c r="A177" s="4" t="s">
        <v>191</v>
      </c>
      <c r="B177" s="4" t="s">
        <v>192</v>
      </c>
      <c r="C177" s="4" t="s">
        <v>261</v>
      </c>
      <c r="D177" s="4" t="s">
        <v>262</v>
      </c>
      <c r="E177" s="4" t="s">
        <v>186</v>
      </c>
      <c r="F177" s="7" t="s">
        <v>187</v>
      </c>
      <c r="G177" s="4" t="s">
        <v>1137</v>
      </c>
      <c r="H177" s="7" t="s">
        <v>1138</v>
      </c>
      <c r="I177" s="74">
        <v>5</v>
      </c>
      <c r="J177" s="74">
        <v>5</v>
      </c>
      <c r="K177" s="74">
        <v>5</v>
      </c>
      <c r="L177" s="74">
        <v>0</v>
      </c>
      <c r="M177" s="163">
        <v>100</v>
      </c>
      <c r="P177" s="22"/>
    </row>
    <row r="178" spans="1:16" ht="31" x14ac:dyDescent="0.35">
      <c r="A178" s="4" t="s">
        <v>191</v>
      </c>
      <c r="B178" s="4" t="s">
        <v>192</v>
      </c>
      <c r="C178" s="4" t="s">
        <v>261</v>
      </c>
      <c r="D178" s="4" t="s">
        <v>262</v>
      </c>
      <c r="E178" s="4" t="s">
        <v>186</v>
      </c>
      <c r="F178" s="7" t="s">
        <v>187</v>
      </c>
      <c r="G178" s="4" t="s">
        <v>272</v>
      </c>
      <c r="H178" s="7" t="s">
        <v>1139</v>
      </c>
      <c r="I178" s="74">
        <v>30</v>
      </c>
      <c r="J178" s="74">
        <v>30</v>
      </c>
      <c r="K178" s="74">
        <v>30</v>
      </c>
      <c r="L178" s="74">
        <v>0</v>
      </c>
      <c r="M178" s="163">
        <v>100</v>
      </c>
      <c r="P178" s="22"/>
    </row>
    <row r="179" spans="1:16" ht="31" x14ac:dyDescent="0.35">
      <c r="A179" s="4" t="s">
        <v>191</v>
      </c>
      <c r="B179" s="4" t="s">
        <v>192</v>
      </c>
      <c r="C179" s="4" t="s">
        <v>261</v>
      </c>
      <c r="D179" s="4" t="s">
        <v>262</v>
      </c>
      <c r="E179" s="4" t="s">
        <v>186</v>
      </c>
      <c r="F179" s="7" t="s">
        <v>187</v>
      </c>
      <c r="G179" s="4" t="s">
        <v>1140</v>
      </c>
      <c r="H179" s="7" t="s">
        <v>1141</v>
      </c>
      <c r="I179" s="74">
        <v>11</v>
      </c>
      <c r="J179" s="74">
        <v>11</v>
      </c>
      <c r="K179" s="74">
        <v>11</v>
      </c>
      <c r="L179" s="74">
        <v>0</v>
      </c>
      <c r="M179" s="163">
        <v>100</v>
      </c>
      <c r="P179" s="22"/>
    </row>
    <row r="180" spans="1:16" x14ac:dyDescent="0.35">
      <c r="A180" s="241" t="s">
        <v>1574</v>
      </c>
      <c r="B180" s="241"/>
      <c r="C180" s="241"/>
      <c r="D180" s="241"/>
      <c r="E180" s="241"/>
      <c r="F180" s="241"/>
      <c r="G180" s="241"/>
      <c r="H180" s="241"/>
      <c r="I180" s="75">
        <v>856</v>
      </c>
      <c r="J180" s="75">
        <v>856</v>
      </c>
      <c r="K180" s="75">
        <v>828.09</v>
      </c>
      <c r="L180" s="75">
        <v>27.91</v>
      </c>
      <c r="M180" s="164">
        <v>96.74</v>
      </c>
      <c r="P180" s="22"/>
    </row>
    <row r="181" spans="1:16" x14ac:dyDescent="0.35">
      <c r="A181" s="241" t="s">
        <v>274</v>
      </c>
      <c r="B181" s="241"/>
      <c r="C181" s="241"/>
      <c r="D181" s="241"/>
      <c r="E181" s="241"/>
      <c r="F181" s="241"/>
      <c r="G181" s="241"/>
      <c r="H181" s="241"/>
      <c r="I181" s="75">
        <v>25585</v>
      </c>
      <c r="J181" s="75">
        <v>25922.400000000001</v>
      </c>
      <c r="K181" s="75">
        <v>22098.98</v>
      </c>
      <c r="L181" s="75">
        <v>3823.42</v>
      </c>
      <c r="M181" s="164">
        <v>85.25</v>
      </c>
      <c r="P181" s="22"/>
    </row>
    <row r="182" spans="1:16" ht="31" x14ac:dyDescent="0.35">
      <c r="A182" s="4" t="s">
        <v>275</v>
      </c>
      <c r="B182" s="4" t="s">
        <v>276</v>
      </c>
      <c r="C182" s="4" t="s">
        <v>277</v>
      </c>
      <c r="D182" s="4" t="s">
        <v>278</v>
      </c>
      <c r="E182" s="4" t="s">
        <v>42</v>
      </c>
      <c r="F182" s="7" t="s">
        <v>43</v>
      </c>
      <c r="G182" s="4" t="s">
        <v>279</v>
      </c>
      <c r="H182" s="7" t="s">
        <v>280</v>
      </c>
      <c r="I182" s="74">
        <v>50</v>
      </c>
      <c r="J182" s="74">
        <v>60</v>
      </c>
      <c r="K182" s="74">
        <v>59.240389999999998</v>
      </c>
      <c r="L182" s="74">
        <v>0.75961000000000001</v>
      </c>
      <c r="M182" s="163">
        <v>98.733983333333327</v>
      </c>
      <c r="P182" s="22"/>
    </row>
    <row r="183" spans="1:16" ht="31" x14ac:dyDescent="0.35">
      <c r="A183" s="4" t="s">
        <v>275</v>
      </c>
      <c r="B183" s="4" t="s">
        <v>276</v>
      </c>
      <c r="C183" s="4" t="s">
        <v>277</v>
      </c>
      <c r="D183" s="4" t="s">
        <v>278</v>
      </c>
      <c r="E183" s="4" t="s">
        <v>42</v>
      </c>
      <c r="F183" s="7" t="s">
        <v>43</v>
      </c>
      <c r="G183" s="4" t="s">
        <v>1142</v>
      </c>
      <c r="H183" s="7" t="s">
        <v>1143</v>
      </c>
      <c r="I183" s="74">
        <v>100</v>
      </c>
      <c r="J183" s="74">
        <v>160</v>
      </c>
      <c r="K183" s="74">
        <v>136.47</v>
      </c>
      <c r="L183" s="74">
        <v>23.53</v>
      </c>
      <c r="M183" s="163">
        <v>85.293750000000003</v>
      </c>
      <c r="P183" s="22"/>
    </row>
    <row r="184" spans="1:16" ht="31" x14ac:dyDescent="0.35">
      <c r="A184" s="4" t="s">
        <v>275</v>
      </c>
      <c r="B184" s="4" t="s">
        <v>276</v>
      </c>
      <c r="C184" s="4" t="s">
        <v>277</v>
      </c>
      <c r="D184" s="4" t="s">
        <v>278</v>
      </c>
      <c r="E184" s="4" t="s">
        <v>42</v>
      </c>
      <c r="F184" s="7" t="s">
        <v>43</v>
      </c>
      <c r="G184" s="4" t="s">
        <v>1144</v>
      </c>
      <c r="H184" s="7" t="s">
        <v>1145</v>
      </c>
      <c r="I184" s="74">
        <v>40</v>
      </c>
      <c r="J184" s="74">
        <v>30</v>
      </c>
      <c r="K184" s="74">
        <v>0</v>
      </c>
      <c r="L184" s="74">
        <v>30</v>
      </c>
      <c r="M184" s="163">
        <v>0</v>
      </c>
      <c r="P184" s="22"/>
    </row>
    <row r="185" spans="1:16" ht="31" x14ac:dyDescent="0.35">
      <c r="A185" s="4" t="s">
        <v>275</v>
      </c>
      <c r="B185" s="4" t="s">
        <v>276</v>
      </c>
      <c r="C185" s="4" t="s">
        <v>277</v>
      </c>
      <c r="D185" s="4" t="s">
        <v>278</v>
      </c>
      <c r="E185" s="4" t="s">
        <v>45</v>
      </c>
      <c r="F185" s="7" t="s">
        <v>1472</v>
      </c>
      <c r="G185" s="4" t="s">
        <v>281</v>
      </c>
      <c r="H185" s="7" t="s">
        <v>282</v>
      </c>
      <c r="I185" s="74">
        <v>10</v>
      </c>
      <c r="J185" s="74">
        <v>10</v>
      </c>
      <c r="K185" s="74">
        <v>0</v>
      </c>
      <c r="L185" s="74">
        <v>10</v>
      </c>
      <c r="M185" s="163">
        <v>0</v>
      </c>
      <c r="P185" s="22"/>
    </row>
    <row r="186" spans="1:16" ht="31" x14ac:dyDescent="0.35">
      <c r="A186" s="4" t="s">
        <v>275</v>
      </c>
      <c r="B186" s="4" t="s">
        <v>276</v>
      </c>
      <c r="C186" s="4" t="s">
        <v>277</v>
      </c>
      <c r="D186" s="4" t="s">
        <v>278</v>
      </c>
      <c r="E186" s="4" t="s">
        <v>15</v>
      </c>
      <c r="F186" s="7" t="s">
        <v>16</v>
      </c>
      <c r="G186" s="4" t="s">
        <v>283</v>
      </c>
      <c r="H186" s="7" t="s">
        <v>1146</v>
      </c>
      <c r="I186" s="74">
        <v>500</v>
      </c>
      <c r="J186" s="74">
        <v>600</v>
      </c>
      <c r="K186" s="74">
        <v>562.74459999999999</v>
      </c>
      <c r="L186" s="74">
        <v>37.255400000000002</v>
      </c>
      <c r="M186" s="163">
        <v>93.79076666666667</v>
      </c>
      <c r="P186" s="22"/>
    </row>
    <row r="187" spans="1:16" x14ac:dyDescent="0.35">
      <c r="A187" s="4" t="s">
        <v>275</v>
      </c>
      <c r="B187" s="4" t="s">
        <v>276</v>
      </c>
      <c r="C187" s="4" t="s">
        <v>277</v>
      </c>
      <c r="D187" s="4" t="s">
        <v>278</v>
      </c>
      <c r="E187" s="4" t="s">
        <v>15</v>
      </c>
      <c r="F187" s="7" t="s">
        <v>16</v>
      </c>
      <c r="G187" s="4" t="s">
        <v>284</v>
      </c>
      <c r="H187" s="7" t="s">
        <v>285</v>
      </c>
      <c r="I187" s="74">
        <v>100</v>
      </c>
      <c r="J187" s="74">
        <v>0</v>
      </c>
      <c r="K187" s="74">
        <v>0</v>
      </c>
      <c r="L187" s="74">
        <v>0</v>
      </c>
      <c r="M187" s="163">
        <v>0</v>
      </c>
      <c r="P187" s="22"/>
    </row>
    <row r="188" spans="1:16" x14ac:dyDescent="0.35">
      <c r="A188" s="4" t="s">
        <v>275</v>
      </c>
      <c r="B188" s="4" t="s">
        <v>276</v>
      </c>
      <c r="C188" s="4" t="s">
        <v>277</v>
      </c>
      <c r="D188" s="4" t="s">
        <v>278</v>
      </c>
      <c r="E188" s="4" t="s">
        <v>15</v>
      </c>
      <c r="F188" s="7" t="s">
        <v>16</v>
      </c>
      <c r="G188" s="4" t="s">
        <v>286</v>
      </c>
      <c r="H188" s="7" t="s">
        <v>287</v>
      </c>
      <c r="I188" s="74">
        <v>15</v>
      </c>
      <c r="J188" s="74">
        <v>15</v>
      </c>
      <c r="K188" s="74">
        <v>2.42</v>
      </c>
      <c r="L188" s="74">
        <v>12.58</v>
      </c>
      <c r="M188" s="163">
        <v>16.133333333333333</v>
      </c>
      <c r="P188" s="22"/>
    </row>
    <row r="189" spans="1:16" x14ac:dyDescent="0.35">
      <c r="A189" s="4" t="s">
        <v>275</v>
      </c>
      <c r="B189" s="4" t="s">
        <v>276</v>
      </c>
      <c r="C189" s="4" t="s">
        <v>277</v>
      </c>
      <c r="D189" s="4" t="s">
        <v>278</v>
      </c>
      <c r="E189" s="4" t="s">
        <v>15</v>
      </c>
      <c r="F189" s="7" t="s">
        <v>16</v>
      </c>
      <c r="G189" s="4" t="s">
        <v>288</v>
      </c>
      <c r="H189" s="7" t="s">
        <v>289</v>
      </c>
      <c r="I189" s="74">
        <v>8000</v>
      </c>
      <c r="J189" s="74">
        <v>7400</v>
      </c>
      <c r="K189" s="74">
        <v>7339.192</v>
      </c>
      <c r="L189" s="74">
        <v>60.808</v>
      </c>
      <c r="M189" s="163">
        <v>99.178270270270261</v>
      </c>
      <c r="P189" s="22"/>
    </row>
    <row r="190" spans="1:16" x14ac:dyDescent="0.35">
      <c r="A190" s="4" t="s">
        <v>275</v>
      </c>
      <c r="B190" s="4" t="s">
        <v>276</v>
      </c>
      <c r="C190" s="4" t="s">
        <v>277</v>
      </c>
      <c r="D190" s="4" t="s">
        <v>278</v>
      </c>
      <c r="E190" s="4" t="s">
        <v>29</v>
      </c>
      <c r="F190" s="7" t="s">
        <v>30</v>
      </c>
      <c r="G190" s="4" t="s">
        <v>290</v>
      </c>
      <c r="H190" s="7" t="s">
        <v>291</v>
      </c>
      <c r="I190" s="74">
        <v>1000</v>
      </c>
      <c r="J190" s="74">
        <v>1417.75</v>
      </c>
      <c r="K190" s="74">
        <v>1360.9314999999999</v>
      </c>
      <c r="L190" s="74">
        <v>56.8185</v>
      </c>
      <c r="M190" s="163">
        <v>95.992347028742728</v>
      </c>
      <c r="P190" s="22"/>
    </row>
    <row r="191" spans="1:16" x14ac:dyDescent="0.35">
      <c r="A191" s="4" t="s">
        <v>275</v>
      </c>
      <c r="B191" s="4" t="s">
        <v>276</v>
      </c>
      <c r="C191" s="4" t="s">
        <v>277</v>
      </c>
      <c r="D191" s="4" t="s">
        <v>278</v>
      </c>
      <c r="E191" s="4" t="s">
        <v>29</v>
      </c>
      <c r="F191" s="7" t="s">
        <v>30</v>
      </c>
      <c r="G191" s="4" t="s">
        <v>292</v>
      </c>
      <c r="H191" s="7" t="s">
        <v>293</v>
      </c>
      <c r="I191" s="74">
        <v>700</v>
      </c>
      <c r="J191" s="74">
        <v>640</v>
      </c>
      <c r="K191" s="74">
        <v>286.60599999999999</v>
      </c>
      <c r="L191" s="74">
        <v>353.39400000000001</v>
      </c>
      <c r="M191" s="163">
        <v>44.782187499999999</v>
      </c>
      <c r="P191" s="22"/>
    </row>
    <row r="192" spans="1:16" x14ac:dyDescent="0.35">
      <c r="A192" s="4" t="s">
        <v>275</v>
      </c>
      <c r="B192" s="4" t="s">
        <v>276</v>
      </c>
      <c r="C192" s="4" t="s">
        <v>277</v>
      </c>
      <c r="D192" s="4" t="s">
        <v>278</v>
      </c>
      <c r="E192" s="4" t="s">
        <v>29</v>
      </c>
      <c r="F192" s="7" t="s">
        <v>30</v>
      </c>
      <c r="G192" s="4" t="s">
        <v>294</v>
      </c>
      <c r="H192" s="7" t="s">
        <v>295</v>
      </c>
      <c r="I192" s="74">
        <v>1300</v>
      </c>
      <c r="J192" s="74">
        <v>1023</v>
      </c>
      <c r="K192" s="74">
        <v>833.07515000000001</v>
      </c>
      <c r="L192" s="74">
        <v>189.92484999999999</v>
      </c>
      <c r="M192" s="163">
        <v>81.434521016617794</v>
      </c>
      <c r="P192" s="22"/>
    </row>
    <row r="193" spans="1:16" x14ac:dyDescent="0.35">
      <c r="A193" s="4" t="s">
        <v>275</v>
      </c>
      <c r="B193" s="4" t="s">
        <v>276</v>
      </c>
      <c r="C193" s="4" t="s">
        <v>277</v>
      </c>
      <c r="D193" s="4" t="s">
        <v>278</v>
      </c>
      <c r="E193" s="4" t="s">
        <v>29</v>
      </c>
      <c r="F193" s="7" t="s">
        <v>30</v>
      </c>
      <c r="G193" s="4" t="s">
        <v>296</v>
      </c>
      <c r="H193" s="7" t="s">
        <v>297</v>
      </c>
      <c r="I193" s="74">
        <v>450</v>
      </c>
      <c r="J193" s="74">
        <v>450</v>
      </c>
      <c r="K193" s="74">
        <v>308.69330000000002</v>
      </c>
      <c r="L193" s="74">
        <v>141.30670000000001</v>
      </c>
      <c r="M193" s="163">
        <v>68.598511111111108</v>
      </c>
      <c r="P193" s="22"/>
    </row>
    <row r="194" spans="1:16" x14ac:dyDescent="0.35">
      <c r="A194" s="4" t="s">
        <v>275</v>
      </c>
      <c r="B194" s="4" t="s">
        <v>276</v>
      </c>
      <c r="C194" s="4" t="s">
        <v>277</v>
      </c>
      <c r="D194" s="4" t="s">
        <v>278</v>
      </c>
      <c r="E194" s="4" t="s">
        <v>29</v>
      </c>
      <c r="F194" s="7" t="s">
        <v>30</v>
      </c>
      <c r="G194" s="4" t="s">
        <v>298</v>
      </c>
      <c r="H194" s="7" t="s">
        <v>299</v>
      </c>
      <c r="I194" s="74">
        <v>20</v>
      </c>
      <c r="J194" s="74">
        <v>20</v>
      </c>
      <c r="K194" s="74">
        <v>0</v>
      </c>
      <c r="L194" s="74">
        <v>20</v>
      </c>
      <c r="M194" s="163">
        <v>0</v>
      </c>
      <c r="P194" s="22"/>
    </row>
    <row r="195" spans="1:16" x14ac:dyDescent="0.35">
      <c r="A195" s="4" t="s">
        <v>275</v>
      </c>
      <c r="B195" s="4" t="s">
        <v>276</v>
      </c>
      <c r="C195" s="4" t="s">
        <v>277</v>
      </c>
      <c r="D195" s="4" t="s">
        <v>278</v>
      </c>
      <c r="E195" s="4" t="s">
        <v>29</v>
      </c>
      <c r="F195" s="7" t="s">
        <v>30</v>
      </c>
      <c r="G195" s="4" t="s">
        <v>300</v>
      </c>
      <c r="H195" s="7" t="s">
        <v>301</v>
      </c>
      <c r="I195" s="74">
        <v>20</v>
      </c>
      <c r="J195" s="74">
        <v>20</v>
      </c>
      <c r="K195" s="74">
        <v>0</v>
      </c>
      <c r="L195" s="74">
        <v>20</v>
      </c>
      <c r="M195" s="163">
        <v>0</v>
      </c>
      <c r="P195" s="22"/>
    </row>
    <row r="196" spans="1:16" x14ac:dyDescent="0.35">
      <c r="A196" s="4" t="s">
        <v>275</v>
      </c>
      <c r="B196" s="4" t="s">
        <v>276</v>
      </c>
      <c r="C196" s="4" t="s">
        <v>277</v>
      </c>
      <c r="D196" s="4" t="s">
        <v>278</v>
      </c>
      <c r="E196" s="4" t="s">
        <v>29</v>
      </c>
      <c r="F196" s="7" t="s">
        <v>30</v>
      </c>
      <c r="G196" s="4" t="s">
        <v>1147</v>
      </c>
      <c r="H196" s="7" t="s">
        <v>1148</v>
      </c>
      <c r="I196" s="74">
        <v>150</v>
      </c>
      <c r="J196" s="74">
        <v>150</v>
      </c>
      <c r="K196" s="74">
        <v>105.96</v>
      </c>
      <c r="L196" s="74">
        <v>44.04</v>
      </c>
      <c r="M196" s="163">
        <v>70.64</v>
      </c>
      <c r="P196" s="22"/>
    </row>
    <row r="197" spans="1:16" x14ac:dyDescent="0.35">
      <c r="A197" s="4" t="s">
        <v>275</v>
      </c>
      <c r="B197" s="4" t="s">
        <v>276</v>
      </c>
      <c r="C197" s="4" t="s">
        <v>277</v>
      </c>
      <c r="D197" s="4" t="s">
        <v>278</v>
      </c>
      <c r="E197" s="4" t="s">
        <v>29</v>
      </c>
      <c r="F197" s="7" t="s">
        <v>30</v>
      </c>
      <c r="G197" s="4" t="s">
        <v>1149</v>
      </c>
      <c r="H197" s="7" t="s">
        <v>1150</v>
      </c>
      <c r="I197" s="74">
        <v>300</v>
      </c>
      <c r="J197" s="74">
        <v>301.25</v>
      </c>
      <c r="K197" s="74">
        <v>301.24826000000002</v>
      </c>
      <c r="L197" s="74">
        <v>1.74E-3</v>
      </c>
      <c r="M197" s="163">
        <v>99.999422406639013</v>
      </c>
      <c r="P197" s="22"/>
    </row>
    <row r="198" spans="1:16" x14ac:dyDescent="0.35">
      <c r="A198" s="4" t="s">
        <v>275</v>
      </c>
      <c r="B198" s="4" t="s">
        <v>276</v>
      </c>
      <c r="C198" s="4" t="s">
        <v>277</v>
      </c>
      <c r="D198" s="4" t="s">
        <v>278</v>
      </c>
      <c r="E198" s="4" t="s">
        <v>29</v>
      </c>
      <c r="F198" s="7" t="s">
        <v>30</v>
      </c>
      <c r="G198" s="4" t="s">
        <v>1151</v>
      </c>
      <c r="H198" s="7" t="s">
        <v>1152</v>
      </c>
      <c r="I198" s="74">
        <v>150</v>
      </c>
      <c r="J198" s="74">
        <v>20</v>
      </c>
      <c r="K198" s="74">
        <v>20</v>
      </c>
      <c r="L198" s="74">
        <v>0</v>
      </c>
      <c r="M198" s="163">
        <v>100</v>
      </c>
      <c r="P198" s="22"/>
    </row>
    <row r="199" spans="1:16" x14ac:dyDescent="0.35">
      <c r="A199" s="241" t="s">
        <v>1575</v>
      </c>
      <c r="B199" s="241"/>
      <c r="C199" s="241"/>
      <c r="D199" s="241"/>
      <c r="E199" s="241"/>
      <c r="F199" s="241"/>
      <c r="G199" s="241"/>
      <c r="H199" s="241"/>
      <c r="I199" s="75">
        <v>12905</v>
      </c>
      <c r="J199" s="75">
        <v>12317</v>
      </c>
      <c r="K199" s="75">
        <v>11316.58</v>
      </c>
      <c r="L199" s="75">
        <v>1000.42</v>
      </c>
      <c r="M199" s="164">
        <v>91.88</v>
      </c>
      <c r="P199" s="22"/>
    </row>
    <row r="200" spans="1:16" ht="31" x14ac:dyDescent="0.35">
      <c r="A200" s="4" t="s">
        <v>275</v>
      </c>
      <c r="B200" s="4" t="s">
        <v>276</v>
      </c>
      <c r="C200" s="4" t="s">
        <v>307</v>
      </c>
      <c r="D200" s="4" t="s">
        <v>308</v>
      </c>
      <c r="E200" s="4" t="s">
        <v>45</v>
      </c>
      <c r="F200" s="7" t="s">
        <v>1472</v>
      </c>
      <c r="G200" s="4" t="s">
        <v>309</v>
      </c>
      <c r="H200" s="7" t="s">
        <v>310</v>
      </c>
      <c r="I200" s="74">
        <v>5</v>
      </c>
      <c r="J200" s="74">
        <v>3</v>
      </c>
      <c r="K200" s="74">
        <v>0</v>
      </c>
      <c r="L200" s="74">
        <v>3</v>
      </c>
      <c r="M200" s="163">
        <v>0</v>
      </c>
      <c r="P200" s="22"/>
    </row>
    <row r="201" spans="1:16" ht="31" x14ac:dyDescent="0.35">
      <c r="A201" s="4" t="s">
        <v>275</v>
      </c>
      <c r="B201" s="4" t="s">
        <v>276</v>
      </c>
      <c r="C201" s="4" t="s">
        <v>307</v>
      </c>
      <c r="D201" s="4" t="s">
        <v>308</v>
      </c>
      <c r="E201" s="4" t="s">
        <v>507</v>
      </c>
      <c r="F201" s="7" t="s">
        <v>508</v>
      </c>
      <c r="G201" s="4" t="s">
        <v>309</v>
      </c>
      <c r="H201" s="7" t="s">
        <v>310</v>
      </c>
      <c r="I201" s="74">
        <v>0</v>
      </c>
      <c r="J201" s="74">
        <v>2</v>
      </c>
      <c r="K201" s="74">
        <v>2</v>
      </c>
      <c r="L201" s="74">
        <v>0</v>
      </c>
      <c r="M201" s="163">
        <v>100</v>
      </c>
      <c r="P201" s="22"/>
    </row>
    <row r="202" spans="1:16" ht="31" x14ac:dyDescent="0.35">
      <c r="A202" s="4" t="s">
        <v>275</v>
      </c>
      <c r="B202" s="4" t="s">
        <v>276</v>
      </c>
      <c r="C202" s="4" t="s">
        <v>307</v>
      </c>
      <c r="D202" s="4" t="s">
        <v>308</v>
      </c>
      <c r="E202" s="4" t="s">
        <v>15</v>
      </c>
      <c r="F202" s="7" t="s">
        <v>16</v>
      </c>
      <c r="G202" s="4" t="s">
        <v>309</v>
      </c>
      <c r="H202" s="7" t="s">
        <v>310</v>
      </c>
      <c r="I202" s="74">
        <v>40</v>
      </c>
      <c r="J202" s="74">
        <v>11</v>
      </c>
      <c r="K202" s="74">
        <v>10.677</v>
      </c>
      <c r="L202" s="74">
        <v>0.32300000000000001</v>
      </c>
      <c r="M202" s="163">
        <v>97.063636363636363</v>
      </c>
      <c r="P202" s="22"/>
    </row>
    <row r="203" spans="1:16" ht="31" x14ac:dyDescent="0.35">
      <c r="A203" s="4" t="s">
        <v>275</v>
      </c>
      <c r="B203" s="4" t="s">
        <v>276</v>
      </c>
      <c r="C203" s="4" t="s">
        <v>307</v>
      </c>
      <c r="D203" s="4" t="s">
        <v>308</v>
      </c>
      <c r="E203" s="4" t="s">
        <v>311</v>
      </c>
      <c r="F203" s="7" t="s">
        <v>312</v>
      </c>
      <c r="G203" s="4" t="s">
        <v>309</v>
      </c>
      <c r="H203" s="7" t="s">
        <v>310</v>
      </c>
      <c r="I203" s="74">
        <v>5</v>
      </c>
      <c r="J203" s="74">
        <v>5</v>
      </c>
      <c r="K203" s="74">
        <v>0</v>
      </c>
      <c r="L203" s="74">
        <v>5</v>
      </c>
      <c r="M203" s="163">
        <v>0</v>
      </c>
      <c r="P203" s="22"/>
    </row>
    <row r="204" spans="1:16" ht="46.5" x14ac:dyDescent="0.35">
      <c r="A204" s="4" t="s">
        <v>275</v>
      </c>
      <c r="B204" s="4" t="s">
        <v>276</v>
      </c>
      <c r="C204" s="4" t="s">
        <v>307</v>
      </c>
      <c r="D204" s="4" t="s">
        <v>308</v>
      </c>
      <c r="E204" s="4" t="s">
        <v>195</v>
      </c>
      <c r="F204" s="7" t="s">
        <v>196</v>
      </c>
      <c r="G204" s="4" t="s">
        <v>313</v>
      </c>
      <c r="H204" s="7" t="s">
        <v>314</v>
      </c>
      <c r="I204" s="74">
        <v>175</v>
      </c>
      <c r="J204" s="74">
        <v>175</v>
      </c>
      <c r="K204" s="74">
        <v>175</v>
      </c>
      <c r="L204" s="74">
        <v>0</v>
      </c>
      <c r="M204" s="163">
        <v>100</v>
      </c>
      <c r="P204" s="22"/>
    </row>
    <row r="205" spans="1:16" x14ac:dyDescent="0.35">
      <c r="A205" s="4" t="s">
        <v>275</v>
      </c>
      <c r="B205" s="4" t="s">
        <v>276</v>
      </c>
      <c r="C205" s="4" t="s">
        <v>307</v>
      </c>
      <c r="D205" s="4" t="s">
        <v>308</v>
      </c>
      <c r="E205" s="4" t="s">
        <v>186</v>
      </c>
      <c r="F205" s="7" t="s">
        <v>187</v>
      </c>
      <c r="G205" s="4" t="s">
        <v>315</v>
      </c>
      <c r="H205" s="7" t="s">
        <v>316</v>
      </c>
      <c r="I205" s="74">
        <v>4887</v>
      </c>
      <c r="J205" s="74">
        <v>4887</v>
      </c>
      <c r="K205" s="74">
        <v>4887</v>
      </c>
      <c r="L205" s="74">
        <v>0</v>
      </c>
      <c r="M205" s="163">
        <v>100</v>
      </c>
      <c r="P205" s="22"/>
    </row>
    <row r="206" spans="1:16" x14ac:dyDescent="0.35">
      <c r="A206" s="4" t="s">
        <v>275</v>
      </c>
      <c r="B206" s="4" t="s">
        <v>276</v>
      </c>
      <c r="C206" s="4" t="s">
        <v>307</v>
      </c>
      <c r="D206" s="4" t="s">
        <v>308</v>
      </c>
      <c r="E206" s="4" t="s">
        <v>186</v>
      </c>
      <c r="F206" s="7" t="s">
        <v>187</v>
      </c>
      <c r="G206" s="4" t="s">
        <v>317</v>
      </c>
      <c r="H206" s="7" t="s">
        <v>318</v>
      </c>
      <c r="I206" s="74">
        <v>707</v>
      </c>
      <c r="J206" s="74">
        <v>707</v>
      </c>
      <c r="K206" s="74">
        <v>707</v>
      </c>
      <c r="L206" s="74">
        <v>0</v>
      </c>
      <c r="M206" s="163">
        <v>100</v>
      </c>
      <c r="P206" s="22"/>
    </row>
    <row r="207" spans="1:16" x14ac:dyDescent="0.35">
      <c r="A207" s="4" t="s">
        <v>275</v>
      </c>
      <c r="B207" s="4" t="s">
        <v>276</v>
      </c>
      <c r="C207" s="4" t="s">
        <v>307</v>
      </c>
      <c r="D207" s="4" t="s">
        <v>308</v>
      </c>
      <c r="E207" s="4" t="s">
        <v>186</v>
      </c>
      <c r="F207" s="7" t="s">
        <v>187</v>
      </c>
      <c r="G207" s="4" t="s">
        <v>319</v>
      </c>
      <c r="H207" s="7" t="s">
        <v>320</v>
      </c>
      <c r="I207" s="74">
        <v>1345</v>
      </c>
      <c r="J207" s="74">
        <v>1345</v>
      </c>
      <c r="K207" s="74">
        <v>1345</v>
      </c>
      <c r="L207" s="74">
        <v>0</v>
      </c>
      <c r="M207" s="163">
        <v>100</v>
      </c>
      <c r="P207" s="22"/>
    </row>
    <row r="208" spans="1:16" x14ac:dyDescent="0.35">
      <c r="A208" s="4" t="s">
        <v>275</v>
      </c>
      <c r="B208" s="4" t="s">
        <v>276</v>
      </c>
      <c r="C208" s="4" t="s">
        <v>307</v>
      </c>
      <c r="D208" s="4" t="s">
        <v>308</v>
      </c>
      <c r="E208" s="4" t="s">
        <v>186</v>
      </c>
      <c r="F208" s="7" t="s">
        <v>187</v>
      </c>
      <c r="G208" s="4" t="s">
        <v>321</v>
      </c>
      <c r="H208" s="7" t="s">
        <v>322</v>
      </c>
      <c r="I208" s="74">
        <v>80</v>
      </c>
      <c r="J208" s="74">
        <v>80</v>
      </c>
      <c r="K208" s="74">
        <v>80</v>
      </c>
      <c r="L208" s="74">
        <v>0</v>
      </c>
      <c r="M208" s="163">
        <v>100</v>
      </c>
      <c r="P208" s="22"/>
    </row>
    <row r="209" spans="1:16" ht="31" x14ac:dyDescent="0.35">
      <c r="A209" s="4" t="s">
        <v>275</v>
      </c>
      <c r="B209" s="4" t="s">
        <v>276</v>
      </c>
      <c r="C209" s="4" t="s">
        <v>307</v>
      </c>
      <c r="D209" s="4" t="s">
        <v>308</v>
      </c>
      <c r="E209" s="4" t="s">
        <v>186</v>
      </c>
      <c r="F209" s="7" t="s">
        <v>187</v>
      </c>
      <c r="G209" s="4" t="s">
        <v>323</v>
      </c>
      <c r="H209" s="7" t="s">
        <v>324</v>
      </c>
      <c r="I209" s="74">
        <v>16</v>
      </c>
      <c r="J209" s="74">
        <v>16</v>
      </c>
      <c r="K209" s="74">
        <v>16</v>
      </c>
      <c r="L209" s="74">
        <v>0</v>
      </c>
      <c r="M209" s="163">
        <v>100</v>
      </c>
      <c r="P209" s="22"/>
    </row>
    <row r="210" spans="1:16" ht="31" x14ac:dyDescent="0.35">
      <c r="A210" s="4" t="s">
        <v>275</v>
      </c>
      <c r="B210" s="4" t="s">
        <v>276</v>
      </c>
      <c r="C210" s="4" t="s">
        <v>307</v>
      </c>
      <c r="D210" s="4" t="s">
        <v>308</v>
      </c>
      <c r="E210" s="4" t="s">
        <v>186</v>
      </c>
      <c r="F210" s="7" t="s">
        <v>187</v>
      </c>
      <c r="G210" s="4" t="s">
        <v>325</v>
      </c>
      <c r="H210" s="7" t="s">
        <v>326</v>
      </c>
      <c r="I210" s="74">
        <v>16</v>
      </c>
      <c r="J210" s="74">
        <v>16</v>
      </c>
      <c r="K210" s="74">
        <v>16</v>
      </c>
      <c r="L210" s="74">
        <v>0</v>
      </c>
      <c r="M210" s="163">
        <v>100</v>
      </c>
      <c r="P210" s="22"/>
    </row>
    <row r="211" spans="1:16" ht="31" x14ac:dyDescent="0.35">
      <c r="A211" s="4" t="s">
        <v>275</v>
      </c>
      <c r="B211" s="4" t="s">
        <v>276</v>
      </c>
      <c r="C211" s="4" t="s">
        <v>307</v>
      </c>
      <c r="D211" s="4" t="s">
        <v>308</v>
      </c>
      <c r="E211" s="4" t="s">
        <v>186</v>
      </c>
      <c r="F211" s="7" t="s">
        <v>187</v>
      </c>
      <c r="G211" s="4" t="s">
        <v>327</v>
      </c>
      <c r="H211" s="7" t="s">
        <v>328</v>
      </c>
      <c r="I211" s="74">
        <v>57</v>
      </c>
      <c r="J211" s="74">
        <v>57</v>
      </c>
      <c r="K211" s="74">
        <v>57</v>
      </c>
      <c r="L211" s="74">
        <v>0</v>
      </c>
      <c r="M211" s="163">
        <v>100</v>
      </c>
      <c r="P211" s="22"/>
    </row>
    <row r="212" spans="1:16" ht="31" x14ac:dyDescent="0.35">
      <c r="A212" s="4" t="s">
        <v>275</v>
      </c>
      <c r="B212" s="4" t="s">
        <v>276</v>
      </c>
      <c r="C212" s="4" t="s">
        <v>307</v>
      </c>
      <c r="D212" s="4" t="s">
        <v>308</v>
      </c>
      <c r="E212" s="4" t="s">
        <v>186</v>
      </c>
      <c r="F212" s="7" t="s">
        <v>187</v>
      </c>
      <c r="G212" s="4" t="s">
        <v>329</v>
      </c>
      <c r="H212" s="7" t="s">
        <v>330</v>
      </c>
      <c r="I212" s="74">
        <v>60</v>
      </c>
      <c r="J212" s="74">
        <v>60</v>
      </c>
      <c r="K212" s="74">
        <v>60</v>
      </c>
      <c r="L212" s="74">
        <v>0</v>
      </c>
      <c r="M212" s="163">
        <v>100</v>
      </c>
      <c r="P212" s="22"/>
    </row>
    <row r="213" spans="1:16" x14ac:dyDescent="0.35">
      <c r="A213" s="4" t="s">
        <v>275</v>
      </c>
      <c r="B213" s="4" t="s">
        <v>276</v>
      </c>
      <c r="C213" s="4" t="s">
        <v>307</v>
      </c>
      <c r="D213" s="4" t="s">
        <v>308</v>
      </c>
      <c r="E213" s="4" t="s">
        <v>186</v>
      </c>
      <c r="F213" s="7" t="s">
        <v>187</v>
      </c>
      <c r="G213" s="4" t="s">
        <v>331</v>
      </c>
      <c r="H213" s="7" t="s">
        <v>332</v>
      </c>
      <c r="I213" s="74">
        <v>440</v>
      </c>
      <c r="J213" s="74">
        <v>440</v>
      </c>
      <c r="K213" s="74">
        <v>413.12299999999999</v>
      </c>
      <c r="L213" s="74">
        <v>26.876999999999999</v>
      </c>
      <c r="M213" s="163">
        <v>93.891590909090908</v>
      </c>
      <c r="P213" s="22"/>
    </row>
    <row r="214" spans="1:16" x14ac:dyDescent="0.35">
      <c r="A214" s="4" t="s">
        <v>275</v>
      </c>
      <c r="B214" s="4" t="s">
        <v>276</v>
      </c>
      <c r="C214" s="4" t="s">
        <v>307</v>
      </c>
      <c r="D214" s="4" t="s">
        <v>308</v>
      </c>
      <c r="E214" s="4" t="s">
        <v>186</v>
      </c>
      <c r="F214" s="7" t="s">
        <v>187</v>
      </c>
      <c r="G214" s="4" t="s">
        <v>333</v>
      </c>
      <c r="H214" s="7" t="s">
        <v>334</v>
      </c>
      <c r="I214" s="74">
        <v>26</v>
      </c>
      <c r="J214" s="74">
        <v>26</v>
      </c>
      <c r="K214" s="74">
        <v>26</v>
      </c>
      <c r="L214" s="74">
        <v>0</v>
      </c>
      <c r="M214" s="163">
        <v>100</v>
      </c>
      <c r="P214" s="22"/>
    </row>
    <row r="215" spans="1:16" x14ac:dyDescent="0.35">
      <c r="A215" s="4" t="s">
        <v>275</v>
      </c>
      <c r="B215" s="4" t="s">
        <v>276</v>
      </c>
      <c r="C215" s="4" t="s">
        <v>307</v>
      </c>
      <c r="D215" s="4" t="s">
        <v>308</v>
      </c>
      <c r="E215" s="4" t="s">
        <v>186</v>
      </c>
      <c r="F215" s="7" t="s">
        <v>187</v>
      </c>
      <c r="G215" s="4" t="s">
        <v>335</v>
      </c>
      <c r="H215" s="7" t="s">
        <v>336</v>
      </c>
      <c r="I215" s="74">
        <v>20</v>
      </c>
      <c r="J215" s="74">
        <v>20</v>
      </c>
      <c r="K215" s="74">
        <v>20</v>
      </c>
      <c r="L215" s="74">
        <v>0</v>
      </c>
      <c r="M215" s="163">
        <v>100</v>
      </c>
      <c r="P215" s="22"/>
    </row>
    <row r="216" spans="1:16" ht="31" x14ac:dyDescent="0.35">
      <c r="A216" s="4" t="s">
        <v>275</v>
      </c>
      <c r="B216" s="4" t="s">
        <v>276</v>
      </c>
      <c r="C216" s="4" t="s">
        <v>307</v>
      </c>
      <c r="D216" s="4" t="s">
        <v>308</v>
      </c>
      <c r="E216" s="4" t="s">
        <v>186</v>
      </c>
      <c r="F216" s="7" t="s">
        <v>187</v>
      </c>
      <c r="G216" s="4" t="s">
        <v>337</v>
      </c>
      <c r="H216" s="7" t="s">
        <v>338</v>
      </c>
      <c r="I216" s="74">
        <v>30</v>
      </c>
      <c r="J216" s="74">
        <v>30</v>
      </c>
      <c r="K216" s="74">
        <v>30</v>
      </c>
      <c r="L216" s="74">
        <v>0</v>
      </c>
      <c r="M216" s="163">
        <v>100</v>
      </c>
      <c r="P216" s="22"/>
    </row>
    <row r="217" spans="1:16" ht="31" x14ac:dyDescent="0.35">
      <c r="A217" s="4" t="s">
        <v>275</v>
      </c>
      <c r="B217" s="4" t="s">
        <v>276</v>
      </c>
      <c r="C217" s="4" t="s">
        <v>307</v>
      </c>
      <c r="D217" s="4" t="s">
        <v>308</v>
      </c>
      <c r="E217" s="4" t="s">
        <v>426</v>
      </c>
      <c r="F217" s="7" t="s">
        <v>427</v>
      </c>
      <c r="G217" s="4" t="s">
        <v>1153</v>
      </c>
      <c r="H217" s="7" t="s">
        <v>1154</v>
      </c>
      <c r="I217" s="74">
        <v>20</v>
      </c>
      <c r="J217" s="74">
        <v>20</v>
      </c>
      <c r="K217" s="74">
        <v>0</v>
      </c>
      <c r="L217" s="74">
        <v>20</v>
      </c>
      <c r="M217" s="163">
        <v>0</v>
      </c>
      <c r="P217" s="22"/>
    </row>
    <row r="218" spans="1:16" x14ac:dyDescent="0.35">
      <c r="A218" s="241" t="s">
        <v>1576</v>
      </c>
      <c r="B218" s="241"/>
      <c r="C218" s="241"/>
      <c r="D218" s="241"/>
      <c r="E218" s="241"/>
      <c r="F218" s="241"/>
      <c r="G218" s="241"/>
      <c r="H218" s="241"/>
      <c r="I218" s="75">
        <v>7929</v>
      </c>
      <c r="J218" s="75">
        <v>7900</v>
      </c>
      <c r="K218" s="75">
        <v>7844.8</v>
      </c>
      <c r="L218" s="75">
        <v>55.2</v>
      </c>
      <c r="M218" s="164">
        <v>99.3</v>
      </c>
      <c r="P218" s="22"/>
    </row>
    <row r="219" spans="1:16" ht="31" x14ac:dyDescent="0.35">
      <c r="A219" s="4" t="s">
        <v>275</v>
      </c>
      <c r="B219" s="4" t="s">
        <v>276</v>
      </c>
      <c r="C219" s="4" t="s">
        <v>339</v>
      </c>
      <c r="D219" s="4" t="s">
        <v>340</v>
      </c>
      <c r="E219" s="4" t="s">
        <v>42</v>
      </c>
      <c r="F219" s="7" t="s">
        <v>43</v>
      </c>
      <c r="G219" s="4" t="s">
        <v>341</v>
      </c>
      <c r="H219" s="7" t="s">
        <v>342</v>
      </c>
      <c r="I219" s="74">
        <v>30</v>
      </c>
      <c r="J219" s="74">
        <v>30</v>
      </c>
      <c r="K219" s="74">
        <v>0</v>
      </c>
      <c r="L219" s="74">
        <v>30</v>
      </c>
      <c r="M219" s="163">
        <v>0</v>
      </c>
      <c r="P219" s="22"/>
    </row>
    <row r="220" spans="1:16" ht="31" x14ac:dyDescent="0.35">
      <c r="A220" s="4" t="s">
        <v>275</v>
      </c>
      <c r="B220" s="4" t="s">
        <v>276</v>
      </c>
      <c r="C220" s="4" t="s">
        <v>339</v>
      </c>
      <c r="D220" s="4" t="s">
        <v>340</v>
      </c>
      <c r="E220" s="4" t="s">
        <v>45</v>
      </c>
      <c r="F220" s="7" t="s">
        <v>1472</v>
      </c>
      <c r="G220" s="4" t="s">
        <v>341</v>
      </c>
      <c r="H220" s="7" t="s">
        <v>342</v>
      </c>
      <c r="I220" s="74">
        <v>12</v>
      </c>
      <c r="J220" s="74">
        <v>6.5</v>
      </c>
      <c r="K220" s="74">
        <v>3.8238400000000001</v>
      </c>
      <c r="L220" s="74">
        <v>2.6761599999999999</v>
      </c>
      <c r="M220" s="163">
        <v>58.828307692307696</v>
      </c>
      <c r="P220" s="22"/>
    </row>
    <row r="221" spans="1:16" x14ac:dyDescent="0.35">
      <c r="A221" s="4" t="s">
        <v>275</v>
      </c>
      <c r="B221" s="4" t="s">
        <v>276</v>
      </c>
      <c r="C221" s="4" t="s">
        <v>339</v>
      </c>
      <c r="D221" s="4" t="s">
        <v>340</v>
      </c>
      <c r="E221" s="4" t="s">
        <v>15</v>
      </c>
      <c r="F221" s="7" t="s">
        <v>16</v>
      </c>
      <c r="G221" s="4" t="s">
        <v>341</v>
      </c>
      <c r="H221" s="7" t="s">
        <v>342</v>
      </c>
      <c r="I221" s="74">
        <v>5</v>
      </c>
      <c r="J221" s="74">
        <v>5</v>
      </c>
      <c r="K221" s="74">
        <v>0</v>
      </c>
      <c r="L221" s="74">
        <v>5</v>
      </c>
      <c r="M221" s="163">
        <v>0</v>
      </c>
      <c r="P221" s="22"/>
    </row>
    <row r="222" spans="1:16" x14ac:dyDescent="0.35">
      <c r="A222" s="4" t="s">
        <v>275</v>
      </c>
      <c r="B222" s="4" t="s">
        <v>276</v>
      </c>
      <c r="C222" s="4" t="s">
        <v>339</v>
      </c>
      <c r="D222" s="4" t="s">
        <v>340</v>
      </c>
      <c r="E222" s="4" t="s">
        <v>29</v>
      </c>
      <c r="F222" s="7" t="s">
        <v>30</v>
      </c>
      <c r="G222" s="4" t="s">
        <v>343</v>
      </c>
      <c r="H222" s="7" t="s">
        <v>344</v>
      </c>
      <c r="I222" s="74">
        <v>15</v>
      </c>
      <c r="J222" s="74">
        <v>15</v>
      </c>
      <c r="K222" s="74">
        <v>10.923</v>
      </c>
      <c r="L222" s="74">
        <v>4.077</v>
      </c>
      <c r="M222" s="163">
        <v>72.819999999999993</v>
      </c>
      <c r="P222" s="22"/>
    </row>
    <row r="223" spans="1:16" x14ac:dyDescent="0.35">
      <c r="A223" s="4" t="s">
        <v>275</v>
      </c>
      <c r="B223" s="4" t="s">
        <v>276</v>
      </c>
      <c r="C223" s="4" t="s">
        <v>339</v>
      </c>
      <c r="D223" s="4" t="s">
        <v>340</v>
      </c>
      <c r="E223" s="4" t="s">
        <v>311</v>
      </c>
      <c r="F223" s="7" t="s">
        <v>312</v>
      </c>
      <c r="G223" s="4" t="s">
        <v>341</v>
      </c>
      <c r="H223" s="7" t="s">
        <v>342</v>
      </c>
      <c r="I223" s="74">
        <v>8</v>
      </c>
      <c r="J223" s="74">
        <v>8</v>
      </c>
      <c r="K223" s="74">
        <v>2.54</v>
      </c>
      <c r="L223" s="74">
        <v>5.46</v>
      </c>
      <c r="M223" s="163">
        <v>31.75</v>
      </c>
      <c r="P223" s="22"/>
    </row>
    <row r="224" spans="1:16" x14ac:dyDescent="0.35">
      <c r="A224" s="4" t="s">
        <v>275</v>
      </c>
      <c r="B224" s="4" t="s">
        <v>276</v>
      </c>
      <c r="C224" s="4" t="s">
        <v>339</v>
      </c>
      <c r="D224" s="4" t="s">
        <v>340</v>
      </c>
      <c r="E224" s="4" t="s">
        <v>186</v>
      </c>
      <c r="F224" s="7" t="s">
        <v>187</v>
      </c>
      <c r="G224" s="4" t="s">
        <v>345</v>
      </c>
      <c r="H224" s="7" t="s">
        <v>1155</v>
      </c>
      <c r="I224" s="74">
        <v>2340</v>
      </c>
      <c r="J224" s="74">
        <v>2340</v>
      </c>
      <c r="K224" s="74">
        <v>2340</v>
      </c>
      <c r="L224" s="74">
        <v>0</v>
      </c>
      <c r="M224" s="163">
        <v>100</v>
      </c>
      <c r="P224" s="22"/>
    </row>
    <row r="225" spans="1:16" x14ac:dyDescent="0.35">
      <c r="A225" s="4" t="s">
        <v>275</v>
      </c>
      <c r="B225" s="4" t="s">
        <v>276</v>
      </c>
      <c r="C225" s="4" t="s">
        <v>339</v>
      </c>
      <c r="D225" s="4" t="s">
        <v>340</v>
      </c>
      <c r="E225" s="4" t="s">
        <v>186</v>
      </c>
      <c r="F225" s="7" t="s">
        <v>187</v>
      </c>
      <c r="G225" s="4" t="s">
        <v>346</v>
      </c>
      <c r="H225" s="7" t="s">
        <v>1156</v>
      </c>
      <c r="I225" s="74">
        <v>220</v>
      </c>
      <c r="J225" s="74">
        <v>220</v>
      </c>
      <c r="K225" s="74">
        <v>220</v>
      </c>
      <c r="L225" s="74">
        <v>0</v>
      </c>
      <c r="M225" s="163">
        <v>100</v>
      </c>
      <c r="P225" s="22"/>
    </row>
    <row r="226" spans="1:16" ht="31" x14ac:dyDescent="0.35">
      <c r="A226" s="4" t="s">
        <v>275</v>
      </c>
      <c r="B226" s="4" t="s">
        <v>276</v>
      </c>
      <c r="C226" s="4" t="s">
        <v>339</v>
      </c>
      <c r="D226" s="4" t="s">
        <v>340</v>
      </c>
      <c r="E226" s="4" t="s">
        <v>186</v>
      </c>
      <c r="F226" s="7" t="s">
        <v>187</v>
      </c>
      <c r="G226" s="4" t="s">
        <v>347</v>
      </c>
      <c r="H226" s="7" t="s">
        <v>348</v>
      </c>
      <c r="I226" s="74">
        <v>82</v>
      </c>
      <c r="J226" s="74">
        <v>82</v>
      </c>
      <c r="K226" s="74">
        <v>82</v>
      </c>
      <c r="L226" s="74">
        <v>0</v>
      </c>
      <c r="M226" s="163">
        <v>100</v>
      </c>
      <c r="P226" s="22"/>
    </row>
    <row r="227" spans="1:16" x14ac:dyDescent="0.35">
      <c r="A227" s="4" t="s">
        <v>275</v>
      </c>
      <c r="B227" s="4" t="s">
        <v>276</v>
      </c>
      <c r="C227" s="4" t="s">
        <v>339</v>
      </c>
      <c r="D227" s="4" t="s">
        <v>340</v>
      </c>
      <c r="E227" s="4" t="s">
        <v>186</v>
      </c>
      <c r="F227" s="7" t="s">
        <v>187</v>
      </c>
      <c r="G227" s="4" t="s">
        <v>349</v>
      </c>
      <c r="H227" s="7" t="s">
        <v>1157</v>
      </c>
      <c r="I227" s="74">
        <v>63</v>
      </c>
      <c r="J227" s="74">
        <v>63</v>
      </c>
      <c r="K227" s="74">
        <v>63</v>
      </c>
      <c r="L227" s="74">
        <v>0</v>
      </c>
      <c r="M227" s="163">
        <v>100</v>
      </c>
      <c r="P227" s="22"/>
    </row>
    <row r="228" spans="1:16" ht="31" x14ac:dyDescent="0.35">
      <c r="A228" s="4" t="s">
        <v>275</v>
      </c>
      <c r="B228" s="4" t="s">
        <v>276</v>
      </c>
      <c r="C228" s="4" t="s">
        <v>339</v>
      </c>
      <c r="D228" s="4" t="s">
        <v>340</v>
      </c>
      <c r="E228" s="4" t="s">
        <v>1406</v>
      </c>
      <c r="F228" s="7" t="s">
        <v>1475</v>
      </c>
      <c r="G228" s="4" t="s">
        <v>341</v>
      </c>
      <c r="H228" s="7" t="s">
        <v>342</v>
      </c>
      <c r="I228" s="74">
        <v>0</v>
      </c>
      <c r="J228" s="74">
        <v>5.5</v>
      </c>
      <c r="K228" s="74">
        <v>5.18398</v>
      </c>
      <c r="L228" s="74">
        <v>0.31602000000000002</v>
      </c>
      <c r="M228" s="163">
        <v>94.25418181818182</v>
      </c>
      <c r="P228" s="22"/>
    </row>
    <row r="229" spans="1:16" x14ac:dyDescent="0.35">
      <c r="A229" s="241" t="s">
        <v>1577</v>
      </c>
      <c r="B229" s="241"/>
      <c r="C229" s="241"/>
      <c r="D229" s="241"/>
      <c r="E229" s="241"/>
      <c r="F229" s="241"/>
      <c r="G229" s="241"/>
      <c r="H229" s="241"/>
      <c r="I229" s="75">
        <v>2775</v>
      </c>
      <c r="J229" s="75">
        <v>2775</v>
      </c>
      <c r="K229" s="75">
        <v>2727.46</v>
      </c>
      <c r="L229" s="75">
        <v>47.54</v>
      </c>
      <c r="M229" s="164">
        <v>98.29</v>
      </c>
      <c r="P229" s="22"/>
    </row>
    <row r="230" spans="1:16" x14ac:dyDescent="0.35">
      <c r="A230" s="4" t="s">
        <v>275</v>
      </c>
      <c r="B230" s="4" t="s">
        <v>276</v>
      </c>
      <c r="C230" s="4" t="s">
        <v>350</v>
      </c>
      <c r="D230" s="4" t="s">
        <v>351</v>
      </c>
      <c r="E230" s="4" t="s">
        <v>15</v>
      </c>
      <c r="F230" s="7" t="s">
        <v>16</v>
      </c>
      <c r="G230" s="4" t="s">
        <v>1158</v>
      </c>
      <c r="H230" s="7" t="s">
        <v>1159</v>
      </c>
      <c r="I230" s="74">
        <v>600</v>
      </c>
      <c r="J230" s="74">
        <v>600</v>
      </c>
      <c r="K230" s="74">
        <v>592.399</v>
      </c>
      <c r="L230" s="74">
        <v>7.601</v>
      </c>
      <c r="M230" s="163">
        <v>98.733166666666662</v>
      </c>
      <c r="P230" s="22"/>
    </row>
    <row r="231" spans="1:16" x14ac:dyDescent="0.35">
      <c r="A231" s="4" t="s">
        <v>275</v>
      </c>
      <c r="B231" s="4" t="s">
        <v>276</v>
      </c>
      <c r="C231" s="4" t="s">
        <v>350</v>
      </c>
      <c r="D231" s="4" t="s">
        <v>351</v>
      </c>
      <c r="E231" s="4" t="s">
        <v>186</v>
      </c>
      <c r="F231" s="7" t="s">
        <v>187</v>
      </c>
      <c r="G231" s="4" t="s">
        <v>352</v>
      </c>
      <c r="H231" s="7" t="s">
        <v>353</v>
      </c>
      <c r="I231" s="74">
        <v>10</v>
      </c>
      <c r="J231" s="74">
        <v>10</v>
      </c>
      <c r="K231" s="74">
        <v>10</v>
      </c>
      <c r="L231" s="74">
        <v>0</v>
      </c>
      <c r="M231" s="163">
        <v>100</v>
      </c>
      <c r="P231" s="22"/>
    </row>
    <row r="232" spans="1:16" x14ac:dyDescent="0.35">
      <c r="A232" s="4" t="s">
        <v>275</v>
      </c>
      <c r="B232" s="4" t="s">
        <v>276</v>
      </c>
      <c r="C232" s="4" t="s">
        <v>350</v>
      </c>
      <c r="D232" s="4" t="s">
        <v>351</v>
      </c>
      <c r="E232" s="4" t="s">
        <v>186</v>
      </c>
      <c r="F232" s="7" t="s">
        <v>187</v>
      </c>
      <c r="G232" s="4" t="s">
        <v>354</v>
      </c>
      <c r="H232" s="7" t="s">
        <v>355</v>
      </c>
      <c r="I232" s="74">
        <v>50</v>
      </c>
      <c r="J232" s="74">
        <v>50</v>
      </c>
      <c r="K232" s="74">
        <v>50</v>
      </c>
      <c r="L232" s="74">
        <v>0</v>
      </c>
      <c r="M232" s="163">
        <v>100</v>
      </c>
      <c r="P232" s="22"/>
    </row>
    <row r="233" spans="1:16" ht="31" x14ac:dyDescent="0.35">
      <c r="A233" s="4" t="s">
        <v>275</v>
      </c>
      <c r="B233" s="4" t="s">
        <v>276</v>
      </c>
      <c r="C233" s="4" t="s">
        <v>350</v>
      </c>
      <c r="D233" s="4" t="s">
        <v>351</v>
      </c>
      <c r="E233" s="4" t="s">
        <v>186</v>
      </c>
      <c r="F233" s="7" t="s">
        <v>187</v>
      </c>
      <c r="G233" s="4" t="s">
        <v>356</v>
      </c>
      <c r="H233" s="7" t="s">
        <v>357</v>
      </c>
      <c r="I233" s="74">
        <v>9</v>
      </c>
      <c r="J233" s="74">
        <v>9</v>
      </c>
      <c r="K233" s="74">
        <v>9</v>
      </c>
      <c r="L233" s="74">
        <v>0</v>
      </c>
      <c r="M233" s="163">
        <v>100</v>
      </c>
      <c r="P233" s="22"/>
    </row>
    <row r="234" spans="1:16" x14ac:dyDescent="0.35">
      <c r="A234" s="4" t="s">
        <v>275</v>
      </c>
      <c r="B234" s="4" t="s">
        <v>276</v>
      </c>
      <c r="C234" s="4" t="s">
        <v>350</v>
      </c>
      <c r="D234" s="4" t="s">
        <v>351</v>
      </c>
      <c r="E234" s="4" t="s">
        <v>186</v>
      </c>
      <c r="F234" s="7" t="s">
        <v>187</v>
      </c>
      <c r="G234" s="4" t="s">
        <v>358</v>
      </c>
      <c r="H234" s="7" t="s">
        <v>1160</v>
      </c>
      <c r="I234" s="74">
        <v>22</v>
      </c>
      <c r="J234" s="74">
        <v>22</v>
      </c>
      <c r="K234" s="74">
        <v>22</v>
      </c>
      <c r="L234" s="74">
        <v>0</v>
      </c>
      <c r="M234" s="163">
        <v>100</v>
      </c>
      <c r="N234" s="107"/>
      <c r="P234" s="22"/>
    </row>
    <row r="235" spans="1:16" x14ac:dyDescent="0.35">
      <c r="A235" s="4" t="s">
        <v>275</v>
      </c>
      <c r="B235" s="4" t="s">
        <v>276</v>
      </c>
      <c r="C235" s="4" t="s">
        <v>350</v>
      </c>
      <c r="D235" s="4" t="s">
        <v>351</v>
      </c>
      <c r="E235" s="4" t="s">
        <v>186</v>
      </c>
      <c r="F235" s="7" t="s">
        <v>187</v>
      </c>
      <c r="G235" s="4" t="s">
        <v>359</v>
      </c>
      <c r="H235" s="7" t="s">
        <v>360</v>
      </c>
      <c r="I235" s="74">
        <v>66</v>
      </c>
      <c r="J235" s="74">
        <v>66</v>
      </c>
      <c r="K235" s="74">
        <v>66</v>
      </c>
      <c r="L235" s="74">
        <v>0</v>
      </c>
      <c r="M235" s="163">
        <v>100</v>
      </c>
      <c r="P235" s="22"/>
    </row>
    <row r="236" spans="1:16" ht="31" x14ac:dyDescent="0.35">
      <c r="A236" s="4" t="s">
        <v>275</v>
      </c>
      <c r="B236" s="4" t="s">
        <v>276</v>
      </c>
      <c r="C236" s="4" t="s">
        <v>350</v>
      </c>
      <c r="D236" s="4" t="s">
        <v>351</v>
      </c>
      <c r="E236" s="4" t="s">
        <v>186</v>
      </c>
      <c r="F236" s="7" t="s">
        <v>187</v>
      </c>
      <c r="G236" s="4" t="s">
        <v>361</v>
      </c>
      <c r="H236" s="7" t="s">
        <v>1161</v>
      </c>
      <c r="I236" s="74">
        <v>58</v>
      </c>
      <c r="J236" s="74">
        <v>58</v>
      </c>
      <c r="K236" s="74">
        <v>58</v>
      </c>
      <c r="L236" s="74">
        <v>0</v>
      </c>
      <c r="M236" s="163">
        <v>100</v>
      </c>
      <c r="P236" s="22"/>
    </row>
    <row r="237" spans="1:16" ht="31" x14ac:dyDescent="0.35">
      <c r="A237" s="4" t="s">
        <v>275</v>
      </c>
      <c r="B237" s="4" t="s">
        <v>276</v>
      </c>
      <c r="C237" s="4" t="s">
        <v>350</v>
      </c>
      <c r="D237" s="4" t="s">
        <v>351</v>
      </c>
      <c r="E237" s="4" t="s">
        <v>186</v>
      </c>
      <c r="F237" s="7" t="s">
        <v>187</v>
      </c>
      <c r="G237" s="4" t="s">
        <v>362</v>
      </c>
      <c r="H237" s="7" t="s">
        <v>363</v>
      </c>
      <c r="I237" s="74">
        <v>10</v>
      </c>
      <c r="J237" s="74">
        <v>10</v>
      </c>
      <c r="K237" s="74">
        <v>10</v>
      </c>
      <c r="L237" s="74">
        <v>0</v>
      </c>
      <c r="M237" s="163">
        <v>100</v>
      </c>
      <c r="P237" s="22"/>
    </row>
    <row r="238" spans="1:16" ht="46.5" x14ac:dyDescent="0.35">
      <c r="A238" s="4" t="s">
        <v>275</v>
      </c>
      <c r="B238" s="4" t="s">
        <v>276</v>
      </c>
      <c r="C238" s="4" t="s">
        <v>350</v>
      </c>
      <c r="D238" s="4" t="s">
        <v>351</v>
      </c>
      <c r="E238" s="4" t="s">
        <v>186</v>
      </c>
      <c r="F238" s="7" t="s">
        <v>187</v>
      </c>
      <c r="G238" s="4" t="s">
        <v>364</v>
      </c>
      <c r="H238" s="7" t="s">
        <v>1162</v>
      </c>
      <c r="I238" s="74">
        <v>51</v>
      </c>
      <c r="J238" s="74">
        <v>51</v>
      </c>
      <c r="K238" s="74">
        <v>51</v>
      </c>
      <c r="L238" s="74">
        <v>0</v>
      </c>
      <c r="M238" s="163">
        <v>100</v>
      </c>
      <c r="P238" s="22"/>
    </row>
    <row r="239" spans="1:16" ht="31" x14ac:dyDescent="0.35">
      <c r="A239" s="4" t="s">
        <v>275</v>
      </c>
      <c r="B239" s="4" t="s">
        <v>276</v>
      </c>
      <c r="C239" s="4" t="s">
        <v>350</v>
      </c>
      <c r="D239" s="4" t="s">
        <v>351</v>
      </c>
      <c r="E239" s="4" t="s">
        <v>186</v>
      </c>
      <c r="F239" s="7" t="s">
        <v>187</v>
      </c>
      <c r="G239" s="4" t="s">
        <v>365</v>
      </c>
      <c r="H239" s="7" t="s">
        <v>1163</v>
      </c>
      <c r="I239" s="74">
        <v>23</v>
      </c>
      <c r="J239" s="74">
        <v>23</v>
      </c>
      <c r="K239" s="74">
        <v>23</v>
      </c>
      <c r="L239" s="74">
        <v>0</v>
      </c>
      <c r="M239" s="163">
        <v>100</v>
      </c>
      <c r="P239" s="22"/>
    </row>
    <row r="240" spans="1:16" ht="31" x14ac:dyDescent="0.35">
      <c r="A240" s="4" t="s">
        <v>275</v>
      </c>
      <c r="B240" s="4" t="s">
        <v>276</v>
      </c>
      <c r="C240" s="4" t="s">
        <v>350</v>
      </c>
      <c r="D240" s="4" t="s">
        <v>351</v>
      </c>
      <c r="E240" s="4" t="s">
        <v>186</v>
      </c>
      <c r="F240" s="7" t="s">
        <v>187</v>
      </c>
      <c r="G240" s="4" t="s">
        <v>366</v>
      </c>
      <c r="H240" s="7" t="s">
        <v>1164</v>
      </c>
      <c r="I240" s="74">
        <v>40</v>
      </c>
      <c r="J240" s="74">
        <v>40</v>
      </c>
      <c r="K240" s="74">
        <v>40</v>
      </c>
      <c r="L240" s="74">
        <v>0</v>
      </c>
      <c r="M240" s="163">
        <v>100</v>
      </c>
      <c r="P240" s="22"/>
    </row>
    <row r="241" spans="1:16" ht="31" x14ac:dyDescent="0.35">
      <c r="A241" s="4" t="s">
        <v>275</v>
      </c>
      <c r="B241" s="4" t="s">
        <v>276</v>
      </c>
      <c r="C241" s="4" t="s">
        <v>350</v>
      </c>
      <c r="D241" s="4" t="s">
        <v>351</v>
      </c>
      <c r="E241" s="4" t="s">
        <v>217</v>
      </c>
      <c r="F241" s="7" t="s">
        <v>218</v>
      </c>
      <c r="G241" s="4" t="s">
        <v>367</v>
      </c>
      <c r="H241" s="7" t="s">
        <v>368</v>
      </c>
      <c r="I241" s="74">
        <v>30</v>
      </c>
      <c r="J241" s="74">
        <v>30</v>
      </c>
      <c r="K241" s="74">
        <v>30</v>
      </c>
      <c r="L241" s="74">
        <v>0</v>
      </c>
      <c r="M241" s="163">
        <v>100</v>
      </c>
      <c r="P241" s="22"/>
    </row>
    <row r="242" spans="1:16" ht="31" x14ac:dyDescent="0.35">
      <c r="A242" s="4" t="s">
        <v>275</v>
      </c>
      <c r="B242" s="4" t="s">
        <v>276</v>
      </c>
      <c r="C242" s="4" t="s">
        <v>350</v>
      </c>
      <c r="D242" s="4" t="s">
        <v>351</v>
      </c>
      <c r="E242" s="4" t="s">
        <v>217</v>
      </c>
      <c r="F242" s="7" t="s">
        <v>218</v>
      </c>
      <c r="G242" s="4" t="s">
        <v>369</v>
      </c>
      <c r="H242" s="7" t="s">
        <v>370</v>
      </c>
      <c r="I242" s="74">
        <v>40</v>
      </c>
      <c r="J242" s="74">
        <v>40</v>
      </c>
      <c r="K242" s="74">
        <v>40</v>
      </c>
      <c r="L242" s="74">
        <v>0</v>
      </c>
      <c r="M242" s="163">
        <v>100</v>
      </c>
      <c r="P242" s="22"/>
    </row>
    <row r="243" spans="1:16" ht="31" x14ac:dyDescent="0.35">
      <c r="A243" s="4" t="s">
        <v>275</v>
      </c>
      <c r="B243" s="4" t="s">
        <v>276</v>
      </c>
      <c r="C243" s="4" t="s">
        <v>350</v>
      </c>
      <c r="D243" s="4" t="s">
        <v>351</v>
      </c>
      <c r="E243" s="4" t="s">
        <v>217</v>
      </c>
      <c r="F243" s="7" t="s">
        <v>218</v>
      </c>
      <c r="G243" s="4" t="s">
        <v>371</v>
      </c>
      <c r="H243" s="7" t="s">
        <v>1165</v>
      </c>
      <c r="I243" s="74">
        <v>14</v>
      </c>
      <c r="J243" s="74">
        <v>14</v>
      </c>
      <c r="K243" s="74">
        <v>14</v>
      </c>
      <c r="L243" s="74">
        <v>0</v>
      </c>
      <c r="M243" s="163">
        <v>100</v>
      </c>
      <c r="P243" s="22"/>
    </row>
    <row r="244" spans="1:16" ht="31" x14ac:dyDescent="0.35">
      <c r="A244" s="4" t="s">
        <v>275</v>
      </c>
      <c r="B244" s="4" t="s">
        <v>276</v>
      </c>
      <c r="C244" s="4" t="s">
        <v>350</v>
      </c>
      <c r="D244" s="4" t="s">
        <v>351</v>
      </c>
      <c r="E244" s="4" t="s">
        <v>217</v>
      </c>
      <c r="F244" s="7" t="s">
        <v>218</v>
      </c>
      <c r="G244" s="4" t="s">
        <v>372</v>
      </c>
      <c r="H244" s="7" t="s">
        <v>1166</v>
      </c>
      <c r="I244" s="74">
        <v>12</v>
      </c>
      <c r="J244" s="74">
        <v>12</v>
      </c>
      <c r="K244" s="74">
        <v>12</v>
      </c>
      <c r="L244" s="74">
        <v>0</v>
      </c>
      <c r="M244" s="163">
        <v>100</v>
      </c>
      <c r="P244" s="22"/>
    </row>
    <row r="245" spans="1:16" ht="31" x14ac:dyDescent="0.35">
      <c r="A245" s="4" t="s">
        <v>275</v>
      </c>
      <c r="B245" s="4" t="s">
        <v>276</v>
      </c>
      <c r="C245" s="4" t="s">
        <v>350</v>
      </c>
      <c r="D245" s="4" t="s">
        <v>351</v>
      </c>
      <c r="E245" s="4" t="s">
        <v>217</v>
      </c>
      <c r="F245" s="7" t="s">
        <v>218</v>
      </c>
      <c r="G245" s="4" t="s">
        <v>373</v>
      </c>
      <c r="H245" s="7" t="s">
        <v>374</v>
      </c>
      <c r="I245" s="74">
        <v>6</v>
      </c>
      <c r="J245" s="74">
        <v>6</v>
      </c>
      <c r="K245" s="74">
        <v>6</v>
      </c>
      <c r="L245" s="74">
        <v>0</v>
      </c>
      <c r="M245" s="163">
        <v>100</v>
      </c>
      <c r="P245" s="22"/>
    </row>
    <row r="246" spans="1:16" ht="31" x14ac:dyDescent="0.35">
      <c r="A246" s="4" t="s">
        <v>275</v>
      </c>
      <c r="B246" s="4" t="s">
        <v>276</v>
      </c>
      <c r="C246" s="4" t="s">
        <v>350</v>
      </c>
      <c r="D246" s="4" t="s">
        <v>351</v>
      </c>
      <c r="E246" s="4" t="s">
        <v>217</v>
      </c>
      <c r="F246" s="7" t="s">
        <v>218</v>
      </c>
      <c r="G246" s="4" t="s">
        <v>375</v>
      </c>
      <c r="H246" s="7" t="s">
        <v>376</v>
      </c>
      <c r="I246" s="74">
        <v>9</v>
      </c>
      <c r="J246" s="74">
        <v>9</v>
      </c>
      <c r="K246" s="74">
        <v>8.5500000000000007</v>
      </c>
      <c r="L246" s="74">
        <v>0.45</v>
      </c>
      <c r="M246" s="163">
        <v>95</v>
      </c>
      <c r="P246" s="22"/>
    </row>
    <row r="247" spans="1:16" ht="31" x14ac:dyDescent="0.35">
      <c r="A247" s="4" t="s">
        <v>275</v>
      </c>
      <c r="B247" s="4" t="s">
        <v>276</v>
      </c>
      <c r="C247" s="4" t="s">
        <v>350</v>
      </c>
      <c r="D247" s="4" t="s">
        <v>351</v>
      </c>
      <c r="E247" s="4" t="s">
        <v>217</v>
      </c>
      <c r="F247" s="7" t="s">
        <v>218</v>
      </c>
      <c r="G247" s="4" t="s">
        <v>377</v>
      </c>
      <c r="H247" s="7" t="s">
        <v>1167</v>
      </c>
      <c r="I247" s="74">
        <v>15</v>
      </c>
      <c r="J247" s="74">
        <v>15</v>
      </c>
      <c r="K247" s="74">
        <v>15</v>
      </c>
      <c r="L247" s="74">
        <v>0</v>
      </c>
      <c r="M247" s="163">
        <v>100</v>
      </c>
      <c r="P247" s="22"/>
    </row>
    <row r="248" spans="1:16" ht="31" x14ac:dyDescent="0.35">
      <c r="A248" s="4" t="s">
        <v>275</v>
      </c>
      <c r="B248" s="4" t="s">
        <v>276</v>
      </c>
      <c r="C248" s="4" t="s">
        <v>350</v>
      </c>
      <c r="D248" s="4" t="s">
        <v>351</v>
      </c>
      <c r="E248" s="4" t="s">
        <v>217</v>
      </c>
      <c r="F248" s="7" t="s">
        <v>218</v>
      </c>
      <c r="G248" s="4" t="s">
        <v>378</v>
      </c>
      <c r="H248" s="7" t="s">
        <v>1168</v>
      </c>
      <c r="I248" s="74">
        <v>3</v>
      </c>
      <c r="J248" s="74">
        <v>3</v>
      </c>
      <c r="K248" s="74">
        <v>3</v>
      </c>
      <c r="L248" s="74">
        <v>0</v>
      </c>
      <c r="M248" s="163">
        <v>100</v>
      </c>
      <c r="P248" s="22"/>
    </row>
    <row r="249" spans="1:16" ht="31" x14ac:dyDescent="0.35">
      <c r="A249" s="4" t="s">
        <v>275</v>
      </c>
      <c r="B249" s="4" t="s">
        <v>276</v>
      </c>
      <c r="C249" s="4" t="s">
        <v>350</v>
      </c>
      <c r="D249" s="4" t="s">
        <v>351</v>
      </c>
      <c r="E249" s="4" t="s">
        <v>217</v>
      </c>
      <c r="F249" s="7" t="s">
        <v>218</v>
      </c>
      <c r="G249" s="4" t="s">
        <v>1169</v>
      </c>
      <c r="H249" s="7" t="s">
        <v>1170</v>
      </c>
      <c r="I249" s="74">
        <v>64</v>
      </c>
      <c r="J249" s="74">
        <v>64</v>
      </c>
      <c r="K249" s="74">
        <v>64</v>
      </c>
      <c r="L249" s="74">
        <v>0</v>
      </c>
      <c r="M249" s="163">
        <v>100</v>
      </c>
      <c r="P249" s="22"/>
    </row>
    <row r="250" spans="1:16" ht="31" x14ac:dyDescent="0.35">
      <c r="A250" s="4" t="s">
        <v>275</v>
      </c>
      <c r="B250" s="4" t="s">
        <v>276</v>
      </c>
      <c r="C250" s="4" t="s">
        <v>350</v>
      </c>
      <c r="D250" s="4" t="s">
        <v>351</v>
      </c>
      <c r="E250" s="4" t="s">
        <v>217</v>
      </c>
      <c r="F250" s="7" t="s">
        <v>218</v>
      </c>
      <c r="G250" s="4" t="s">
        <v>1171</v>
      </c>
      <c r="H250" s="7" t="s">
        <v>1172</v>
      </c>
      <c r="I250" s="74">
        <v>3</v>
      </c>
      <c r="J250" s="74">
        <v>3</v>
      </c>
      <c r="K250" s="74">
        <v>3</v>
      </c>
      <c r="L250" s="74">
        <v>0</v>
      </c>
      <c r="M250" s="163">
        <v>100</v>
      </c>
      <c r="P250" s="22"/>
    </row>
    <row r="251" spans="1:16" ht="31" x14ac:dyDescent="0.35">
      <c r="A251" s="4" t="s">
        <v>275</v>
      </c>
      <c r="B251" s="4" t="s">
        <v>276</v>
      </c>
      <c r="C251" s="4" t="s">
        <v>350</v>
      </c>
      <c r="D251" s="4" t="s">
        <v>351</v>
      </c>
      <c r="E251" s="4" t="s">
        <v>160</v>
      </c>
      <c r="F251" s="7" t="s">
        <v>161</v>
      </c>
      <c r="G251" s="4" t="s">
        <v>379</v>
      </c>
      <c r="H251" s="7" t="s">
        <v>1531</v>
      </c>
      <c r="I251" s="74">
        <v>138.30000000000001</v>
      </c>
      <c r="J251" s="74">
        <v>138.30000000000001</v>
      </c>
      <c r="K251" s="74">
        <v>0</v>
      </c>
      <c r="L251" s="74">
        <v>138.30000000000001</v>
      </c>
      <c r="M251" s="163">
        <v>0</v>
      </c>
      <c r="P251" s="22"/>
    </row>
    <row r="252" spans="1:16" x14ac:dyDescent="0.35">
      <c r="A252" s="241" t="s">
        <v>1578</v>
      </c>
      <c r="B252" s="241"/>
      <c r="C252" s="241"/>
      <c r="D252" s="241"/>
      <c r="E252" s="241"/>
      <c r="F252" s="241"/>
      <c r="G252" s="241"/>
      <c r="H252" s="241"/>
      <c r="I252" s="75">
        <v>1273.3</v>
      </c>
      <c r="J252" s="75">
        <v>1273.3</v>
      </c>
      <c r="K252" s="75">
        <v>1126.95</v>
      </c>
      <c r="L252" s="75">
        <v>146.35</v>
      </c>
      <c r="M252" s="164">
        <v>88.51</v>
      </c>
      <c r="P252" s="22"/>
    </row>
    <row r="253" spans="1:16" x14ac:dyDescent="0.35">
      <c r="A253" s="241" t="s">
        <v>380</v>
      </c>
      <c r="B253" s="241"/>
      <c r="C253" s="241"/>
      <c r="D253" s="241"/>
      <c r="E253" s="241"/>
      <c r="F253" s="241"/>
      <c r="G253" s="241"/>
      <c r="H253" s="241"/>
      <c r="I253" s="75">
        <v>24882.3</v>
      </c>
      <c r="J253" s="75">
        <v>24265.3</v>
      </c>
      <c r="K253" s="75">
        <v>23015.79</v>
      </c>
      <c r="L253" s="75">
        <v>1249.51</v>
      </c>
      <c r="M253" s="164">
        <v>94.85</v>
      </c>
      <c r="P253" s="22"/>
    </row>
    <row r="254" spans="1:16" ht="31" x14ac:dyDescent="0.35">
      <c r="A254" s="4" t="s">
        <v>381</v>
      </c>
      <c r="B254" s="4" t="s">
        <v>382</v>
      </c>
      <c r="C254" s="4" t="s">
        <v>383</v>
      </c>
      <c r="D254" s="4" t="s">
        <v>384</v>
      </c>
      <c r="E254" s="4" t="s">
        <v>42</v>
      </c>
      <c r="F254" s="7" t="s">
        <v>43</v>
      </c>
      <c r="G254" s="4" t="s">
        <v>388</v>
      </c>
      <c r="H254" s="7" t="s">
        <v>1173</v>
      </c>
      <c r="I254" s="74">
        <v>35</v>
      </c>
      <c r="J254" s="74">
        <v>35</v>
      </c>
      <c r="K254" s="74">
        <v>0</v>
      </c>
      <c r="L254" s="74">
        <v>35</v>
      </c>
      <c r="M254" s="163">
        <v>0</v>
      </c>
      <c r="P254" s="22"/>
    </row>
    <row r="255" spans="1:16" ht="31" x14ac:dyDescent="0.35">
      <c r="A255" s="4" t="s">
        <v>381</v>
      </c>
      <c r="B255" s="4" t="s">
        <v>382</v>
      </c>
      <c r="C255" s="4" t="s">
        <v>383</v>
      </c>
      <c r="D255" s="4" t="s">
        <v>384</v>
      </c>
      <c r="E255" s="4" t="s">
        <v>45</v>
      </c>
      <c r="F255" s="7" t="s">
        <v>1472</v>
      </c>
      <c r="G255" s="4" t="s">
        <v>388</v>
      </c>
      <c r="H255" s="7" t="s">
        <v>1173</v>
      </c>
      <c r="I255" s="74">
        <v>45</v>
      </c>
      <c r="J255" s="74">
        <v>45</v>
      </c>
      <c r="K255" s="204">
        <f>SUM(K256:K263)</f>
        <v>37.225000000000001</v>
      </c>
      <c r="L255" s="204">
        <f>J255-K255</f>
        <v>7.7749999999999986</v>
      </c>
      <c r="M255" s="202">
        <f>K255/J255*100</f>
        <v>82.722222222222229</v>
      </c>
      <c r="P255" s="22"/>
    </row>
    <row r="256" spans="1:16" ht="31" hidden="1" x14ac:dyDescent="0.35">
      <c r="A256" s="4" t="s">
        <v>381</v>
      </c>
      <c r="B256" s="4" t="s">
        <v>382</v>
      </c>
      <c r="C256" s="4" t="s">
        <v>383</v>
      </c>
      <c r="D256" s="4" t="s">
        <v>384</v>
      </c>
      <c r="E256" s="4" t="s">
        <v>45</v>
      </c>
      <c r="F256" s="7" t="s">
        <v>1472</v>
      </c>
      <c r="G256" s="4" t="s">
        <v>387</v>
      </c>
      <c r="H256" s="7" t="s">
        <v>1532</v>
      </c>
      <c r="I256" s="74"/>
      <c r="J256" s="74" t="s">
        <v>1085</v>
      </c>
      <c r="K256" s="74">
        <v>9.9000000000000005E-2</v>
      </c>
      <c r="L256" s="74"/>
      <c r="M256" s="163"/>
      <c r="P256" s="22"/>
    </row>
    <row r="257" spans="1:16" ht="31" hidden="1" x14ac:dyDescent="0.35">
      <c r="A257" s="4" t="s">
        <v>381</v>
      </c>
      <c r="B257" s="4" t="s">
        <v>382</v>
      </c>
      <c r="C257" s="4" t="s">
        <v>383</v>
      </c>
      <c r="D257" s="4" t="s">
        <v>384</v>
      </c>
      <c r="E257" s="4" t="s">
        <v>45</v>
      </c>
      <c r="F257" s="7" t="s">
        <v>1472</v>
      </c>
      <c r="G257" s="4" t="s">
        <v>404</v>
      </c>
      <c r="H257" s="7" t="s">
        <v>405</v>
      </c>
      <c r="I257" s="74"/>
      <c r="J257" s="74" t="s">
        <v>1085</v>
      </c>
      <c r="K257" s="74">
        <v>5.0460000000000003</v>
      </c>
      <c r="L257" s="74"/>
      <c r="M257" s="163"/>
      <c r="P257" s="22"/>
    </row>
    <row r="258" spans="1:16" ht="31" hidden="1" x14ac:dyDescent="0.35">
      <c r="A258" s="4" t="s">
        <v>381</v>
      </c>
      <c r="B258" s="4" t="s">
        <v>382</v>
      </c>
      <c r="C258" s="4" t="s">
        <v>383</v>
      </c>
      <c r="D258" s="4" t="s">
        <v>384</v>
      </c>
      <c r="E258" s="4" t="s">
        <v>45</v>
      </c>
      <c r="F258" s="7" t="s">
        <v>1472</v>
      </c>
      <c r="G258" s="4" t="s">
        <v>385</v>
      </c>
      <c r="H258" s="7" t="s">
        <v>386</v>
      </c>
      <c r="I258" s="74"/>
      <c r="J258" s="74" t="s">
        <v>1085</v>
      </c>
      <c r="K258" s="74">
        <v>9.15</v>
      </c>
      <c r="L258" s="74"/>
      <c r="M258" s="163"/>
      <c r="P258" s="22"/>
    </row>
    <row r="259" spans="1:16" ht="31" hidden="1" x14ac:dyDescent="0.35">
      <c r="A259" s="4" t="s">
        <v>381</v>
      </c>
      <c r="B259" s="4" t="s">
        <v>382</v>
      </c>
      <c r="C259" s="4" t="s">
        <v>383</v>
      </c>
      <c r="D259" s="4" t="s">
        <v>384</v>
      </c>
      <c r="E259" s="4" t="s">
        <v>45</v>
      </c>
      <c r="F259" s="7" t="s">
        <v>1472</v>
      </c>
      <c r="G259" s="4" t="s">
        <v>410</v>
      </c>
      <c r="H259" s="7" t="s">
        <v>1088</v>
      </c>
      <c r="I259" s="74"/>
      <c r="J259" s="74" t="s">
        <v>1085</v>
      </c>
      <c r="K259" s="74">
        <v>0.58599999999999997</v>
      </c>
      <c r="L259" s="74"/>
      <c r="M259" s="163"/>
      <c r="P259" s="22"/>
    </row>
    <row r="260" spans="1:16" ht="31" hidden="1" x14ac:dyDescent="0.35">
      <c r="A260" s="4" t="s">
        <v>381</v>
      </c>
      <c r="B260" s="4" t="s">
        <v>382</v>
      </c>
      <c r="C260" s="4" t="s">
        <v>383</v>
      </c>
      <c r="D260" s="4" t="s">
        <v>384</v>
      </c>
      <c r="E260" s="4" t="s">
        <v>45</v>
      </c>
      <c r="F260" s="7" t="s">
        <v>1472</v>
      </c>
      <c r="G260" s="4" t="s">
        <v>411</v>
      </c>
      <c r="H260" s="7" t="s">
        <v>412</v>
      </c>
      <c r="I260" s="74"/>
      <c r="J260" s="74" t="s">
        <v>1085</v>
      </c>
      <c r="K260" s="74">
        <v>0.28100000000000003</v>
      </c>
      <c r="L260" s="74"/>
      <c r="M260" s="163"/>
      <c r="P260" s="22"/>
    </row>
    <row r="261" spans="1:16" ht="31" hidden="1" x14ac:dyDescent="0.35">
      <c r="A261" s="4" t="s">
        <v>381</v>
      </c>
      <c r="B261" s="4" t="s">
        <v>382</v>
      </c>
      <c r="C261" s="4" t="s">
        <v>383</v>
      </c>
      <c r="D261" s="4" t="s">
        <v>384</v>
      </c>
      <c r="E261" s="4" t="s">
        <v>45</v>
      </c>
      <c r="F261" s="7" t="s">
        <v>1472</v>
      </c>
      <c r="G261" s="4" t="s">
        <v>389</v>
      </c>
      <c r="H261" s="7" t="s">
        <v>390</v>
      </c>
      <c r="I261" s="74"/>
      <c r="J261" s="74" t="s">
        <v>1085</v>
      </c>
      <c r="K261" s="74">
        <v>7.1310000000000002</v>
      </c>
      <c r="L261" s="74"/>
      <c r="M261" s="163"/>
      <c r="P261" s="22"/>
    </row>
    <row r="262" spans="1:16" ht="31" hidden="1" x14ac:dyDescent="0.35">
      <c r="A262" s="4" t="s">
        <v>381</v>
      </c>
      <c r="B262" s="4" t="s">
        <v>382</v>
      </c>
      <c r="C262" s="4" t="s">
        <v>383</v>
      </c>
      <c r="D262" s="4" t="s">
        <v>384</v>
      </c>
      <c r="E262" s="4" t="s">
        <v>45</v>
      </c>
      <c r="F262" s="7" t="s">
        <v>1472</v>
      </c>
      <c r="G262" s="4" t="s">
        <v>391</v>
      </c>
      <c r="H262" s="7" t="s">
        <v>392</v>
      </c>
      <c r="I262" s="74"/>
      <c r="J262" s="74" t="s">
        <v>1085</v>
      </c>
      <c r="K262" s="74">
        <v>4.383</v>
      </c>
      <c r="L262" s="74"/>
      <c r="M262" s="163"/>
      <c r="P262" s="22"/>
    </row>
    <row r="263" spans="1:16" ht="31" hidden="1" x14ac:dyDescent="0.35">
      <c r="A263" s="4" t="s">
        <v>381</v>
      </c>
      <c r="B263" s="4" t="s">
        <v>382</v>
      </c>
      <c r="C263" s="4" t="s">
        <v>383</v>
      </c>
      <c r="D263" s="4" t="s">
        <v>384</v>
      </c>
      <c r="E263" s="4" t="s">
        <v>45</v>
      </c>
      <c r="F263" s="7" t="s">
        <v>1472</v>
      </c>
      <c r="G263" s="4" t="s">
        <v>393</v>
      </c>
      <c r="H263" s="7" t="s">
        <v>394</v>
      </c>
      <c r="I263" s="74"/>
      <c r="J263" s="74" t="s">
        <v>1085</v>
      </c>
      <c r="K263" s="74">
        <v>10.548999999999999</v>
      </c>
      <c r="L263" s="74"/>
      <c r="M263" s="163"/>
      <c r="P263" s="22"/>
    </row>
    <row r="264" spans="1:16" ht="46.5" x14ac:dyDescent="0.35">
      <c r="A264" s="4" t="s">
        <v>381</v>
      </c>
      <c r="B264" s="4" t="s">
        <v>382</v>
      </c>
      <c r="C264" s="4" t="s">
        <v>383</v>
      </c>
      <c r="D264" s="4" t="s">
        <v>384</v>
      </c>
      <c r="E264" s="4" t="s">
        <v>111</v>
      </c>
      <c r="F264" s="7" t="s">
        <v>1474</v>
      </c>
      <c r="G264" s="4" t="s">
        <v>388</v>
      </c>
      <c r="H264" s="7" t="s">
        <v>1173</v>
      </c>
      <c r="I264" s="74">
        <v>1400</v>
      </c>
      <c r="J264" s="74">
        <v>1400</v>
      </c>
      <c r="K264" s="74">
        <v>1172.6969999999999</v>
      </c>
      <c r="L264" s="74">
        <v>227.303</v>
      </c>
      <c r="M264" s="163">
        <v>83.764071428571427</v>
      </c>
      <c r="P264" s="22"/>
    </row>
    <row r="265" spans="1:16" x14ac:dyDescent="0.35">
      <c r="A265" s="4" t="s">
        <v>381</v>
      </c>
      <c r="B265" s="4" t="s">
        <v>382</v>
      </c>
      <c r="C265" s="4" t="s">
        <v>383</v>
      </c>
      <c r="D265" s="4" t="s">
        <v>384</v>
      </c>
      <c r="E265" s="4" t="s">
        <v>395</v>
      </c>
      <c r="F265" s="7" t="s">
        <v>396</v>
      </c>
      <c r="G265" s="4" t="s">
        <v>388</v>
      </c>
      <c r="H265" s="7" t="s">
        <v>1173</v>
      </c>
      <c r="I265" s="74">
        <v>7200</v>
      </c>
      <c r="J265" s="74">
        <v>6860</v>
      </c>
      <c r="K265" s="74">
        <v>5644.2159899999997</v>
      </c>
      <c r="L265" s="74">
        <v>1215.7840100000001</v>
      </c>
      <c r="M265" s="163">
        <v>82.277201020408157</v>
      </c>
      <c r="P265" s="22"/>
    </row>
    <row r="266" spans="1:16" x14ac:dyDescent="0.35">
      <c r="A266" s="4" t="s">
        <v>381</v>
      </c>
      <c r="B266" s="4" t="s">
        <v>382</v>
      </c>
      <c r="C266" s="4" t="s">
        <v>383</v>
      </c>
      <c r="D266" s="4" t="s">
        <v>384</v>
      </c>
      <c r="E266" s="4" t="s">
        <v>204</v>
      </c>
      <c r="F266" s="7" t="s">
        <v>205</v>
      </c>
      <c r="G266" s="4" t="s">
        <v>388</v>
      </c>
      <c r="H266" s="7" t="s">
        <v>1173</v>
      </c>
      <c r="I266" s="74">
        <v>20</v>
      </c>
      <c r="J266" s="74">
        <v>25</v>
      </c>
      <c r="K266" s="74">
        <v>21.988980000000002</v>
      </c>
      <c r="L266" s="74">
        <v>3.0110199999999998</v>
      </c>
      <c r="M266" s="163">
        <v>87.955920000000006</v>
      </c>
      <c r="P266" s="22"/>
    </row>
    <row r="267" spans="1:16" x14ac:dyDescent="0.35">
      <c r="A267" s="4" t="s">
        <v>381</v>
      </c>
      <c r="B267" s="4" t="s">
        <v>382</v>
      </c>
      <c r="C267" s="4" t="s">
        <v>383</v>
      </c>
      <c r="D267" s="4" t="s">
        <v>384</v>
      </c>
      <c r="E267" s="4" t="s">
        <v>206</v>
      </c>
      <c r="F267" s="7" t="s">
        <v>207</v>
      </c>
      <c r="G267" s="4" t="s">
        <v>388</v>
      </c>
      <c r="H267" s="7" t="s">
        <v>1173</v>
      </c>
      <c r="I267" s="74">
        <v>900</v>
      </c>
      <c r="J267" s="74">
        <v>895</v>
      </c>
      <c r="K267" s="74">
        <v>664.08951999999999</v>
      </c>
      <c r="L267" s="74">
        <v>230.91048000000001</v>
      </c>
      <c r="M267" s="163">
        <v>74.199946368715089</v>
      </c>
      <c r="P267" s="22"/>
    </row>
    <row r="268" spans="1:16" x14ac:dyDescent="0.35">
      <c r="A268" s="4" t="s">
        <v>381</v>
      </c>
      <c r="B268" s="4" t="s">
        <v>382</v>
      </c>
      <c r="C268" s="4" t="s">
        <v>383</v>
      </c>
      <c r="D268" s="4" t="s">
        <v>384</v>
      </c>
      <c r="E268" s="4" t="s">
        <v>397</v>
      </c>
      <c r="F268" s="7" t="s">
        <v>398</v>
      </c>
      <c r="G268" s="4" t="s">
        <v>388</v>
      </c>
      <c r="H268" s="7" t="s">
        <v>1173</v>
      </c>
      <c r="I268" s="74">
        <v>1440</v>
      </c>
      <c r="J268" s="74">
        <v>1440</v>
      </c>
      <c r="K268" s="74">
        <v>1293.0414000000001</v>
      </c>
      <c r="L268" s="74">
        <v>146.95859999999999</v>
      </c>
      <c r="M268" s="163">
        <v>89.794541666666674</v>
      </c>
      <c r="P268" s="22"/>
    </row>
    <row r="269" spans="1:16" x14ac:dyDescent="0.35">
      <c r="A269" s="4" t="s">
        <v>381</v>
      </c>
      <c r="B269" s="4" t="s">
        <v>382</v>
      </c>
      <c r="C269" s="4" t="s">
        <v>383</v>
      </c>
      <c r="D269" s="4" t="s">
        <v>384</v>
      </c>
      <c r="E269" s="4" t="s">
        <v>399</v>
      </c>
      <c r="F269" s="7" t="s">
        <v>400</v>
      </c>
      <c r="G269" s="4" t="s">
        <v>388</v>
      </c>
      <c r="H269" s="7" t="s">
        <v>1173</v>
      </c>
      <c r="I269" s="74">
        <v>50</v>
      </c>
      <c r="J269" s="74">
        <v>50</v>
      </c>
      <c r="K269" s="74">
        <v>41.292000000000002</v>
      </c>
      <c r="L269" s="74">
        <v>8.7080000000000002</v>
      </c>
      <c r="M269" s="163">
        <v>82.584000000000003</v>
      </c>
      <c r="P269" s="22"/>
    </row>
    <row r="270" spans="1:16" ht="31" x14ac:dyDescent="0.35">
      <c r="A270" s="4" t="s">
        <v>381</v>
      </c>
      <c r="B270" s="4" t="s">
        <v>382</v>
      </c>
      <c r="C270" s="4" t="s">
        <v>383</v>
      </c>
      <c r="D270" s="4" t="s">
        <v>384</v>
      </c>
      <c r="E270" s="4" t="s">
        <v>401</v>
      </c>
      <c r="F270" s="7" t="s">
        <v>402</v>
      </c>
      <c r="G270" s="4" t="s">
        <v>388</v>
      </c>
      <c r="H270" s="7" t="s">
        <v>1173</v>
      </c>
      <c r="I270" s="74">
        <v>10</v>
      </c>
      <c r="J270" s="74">
        <v>10</v>
      </c>
      <c r="K270" s="74">
        <v>6.7518000000000002</v>
      </c>
      <c r="L270" s="74">
        <v>3.2482000000000002</v>
      </c>
      <c r="M270" s="163">
        <v>67.518000000000001</v>
      </c>
      <c r="P270" s="22"/>
    </row>
    <row r="271" spans="1:16" x14ac:dyDescent="0.35">
      <c r="A271" s="4" t="s">
        <v>381</v>
      </c>
      <c r="B271" s="4" t="s">
        <v>382</v>
      </c>
      <c r="C271" s="4" t="s">
        <v>383</v>
      </c>
      <c r="D271" s="4" t="s">
        <v>384</v>
      </c>
      <c r="E271" s="4" t="s">
        <v>15</v>
      </c>
      <c r="F271" s="7" t="s">
        <v>16</v>
      </c>
      <c r="G271" s="4" t="s">
        <v>423</v>
      </c>
      <c r="H271" s="7" t="s">
        <v>1175</v>
      </c>
      <c r="I271" s="74">
        <v>1100</v>
      </c>
      <c r="J271" s="74">
        <v>1100</v>
      </c>
      <c r="K271" s="204">
        <f>SUM(K272:K287)</f>
        <v>680.35244</v>
      </c>
      <c r="L271" s="204">
        <f>J271-K271</f>
        <v>419.64756</v>
      </c>
      <c r="M271" s="202">
        <f>K271/J271*100</f>
        <v>61.850221818181815</v>
      </c>
      <c r="P271" s="22"/>
    </row>
    <row r="272" spans="1:16" hidden="1" x14ac:dyDescent="0.35">
      <c r="A272" s="4" t="s">
        <v>381</v>
      </c>
      <c r="B272" s="4" t="s">
        <v>382</v>
      </c>
      <c r="C272" s="4" t="s">
        <v>383</v>
      </c>
      <c r="D272" s="4" t="s">
        <v>384</v>
      </c>
      <c r="E272" s="4" t="s">
        <v>15</v>
      </c>
      <c r="F272" s="7" t="s">
        <v>16</v>
      </c>
      <c r="G272" s="4" t="s">
        <v>403</v>
      </c>
      <c r="H272" s="7" t="s">
        <v>1087</v>
      </c>
      <c r="I272" s="74"/>
      <c r="J272" s="74" t="s">
        <v>1085</v>
      </c>
      <c r="K272" s="74">
        <v>21.059000000000001</v>
      </c>
      <c r="L272" s="74"/>
      <c r="M272" s="163"/>
      <c r="P272" s="22"/>
    </row>
    <row r="273" spans="1:16" hidden="1" x14ac:dyDescent="0.35">
      <c r="A273" s="4" t="s">
        <v>381</v>
      </c>
      <c r="B273" s="4" t="s">
        <v>382</v>
      </c>
      <c r="C273" s="4" t="s">
        <v>383</v>
      </c>
      <c r="D273" s="4" t="s">
        <v>384</v>
      </c>
      <c r="E273" s="4" t="s">
        <v>15</v>
      </c>
      <c r="F273" s="7" t="s">
        <v>16</v>
      </c>
      <c r="G273" s="4" t="s">
        <v>387</v>
      </c>
      <c r="H273" s="7" t="s">
        <v>1532</v>
      </c>
      <c r="I273" s="74"/>
      <c r="J273" s="74" t="s">
        <v>1085</v>
      </c>
      <c r="K273" s="74">
        <v>23.216200000000001</v>
      </c>
      <c r="L273" s="74"/>
      <c r="M273" s="163"/>
      <c r="P273" s="22"/>
    </row>
    <row r="274" spans="1:16" hidden="1" x14ac:dyDescent="0.35">
      <c r="A274" s="4" t="s">
        <v>381</v>
      </c>
      <c r="B274" s="4" t="s">
        <v>382</v>
      </c>
      <c r="C274" s="4" t="s">
        <v>383</v>
      </c>
      <c r="D274" s="4" t="s">
        <v>384</v>
      </c>
      <c r="E274" s="4" t="s">
        <v>15</v>
      </c>
      <c r="F274" s="7" t="s">
        <v>16</v>
      </c>
      <c r="G274" s="4" t="s">
        <v>404</v>
      </c>
      <c r="H274" s="7" t="s">
        <v>405</v>
      </c>
      <c r="I274" s="74"/>
      <c r="J274" s="74" t="s">
        <v>1085</v>
      </c>
      <c r="K274" s="74">
        <v>55.020099999999999</v>
      </c>
      <c r="L274" s="74"/>
      <c r="M274" s="163"/>
      <c r="P274" s="22"/>
    </row>
    <row r="275" spans="1:16" hidden="1" x14ac:dyDescent="0.35">
      <c r="A275" s="4" t="s">
        <v>381</v>
      </c>
      <c r="B275" s="4" t="s">
        <v>382</v>
      </c>
      <c r="C275" s="4" t="s">
        <v>383</v>
      </c>
      <c r="D275" s="4" t="s">
        <v>384</v>
      </c>
      <c r="E275" s="4" t="s">
        <v>15</v>
      </c>
      <c r="F275" s="7" t="s">
        <v>16</v>
      </c>
      <c r="G275" s="4" t="s">
        <v>406</v>
      </c>
      <c r="H275" s="7" t="s">
        <v>407</v>
      </c>
      <c r="I275" s="74"/>
      <c r="J275" s="74" t="s">
        <v>1085</v>
      </c>
      <c r="K275" s="74">
        <v>14.394500000000001</v>
      </c>
      <c r="L275" s="74"/>
      <c r="M275" s="163"/>
      <c r="P275" s="22"/>
    </row>
    <row r="276" spans="1:16" hidden="1" x14ac:dyDescent="0.35">
      <c r="A276" s="4" t="s">
        <v>381</v>
      </c>
      <c r="B276" s="4" t="s">
        <v>382</v>
      </c>
      <c r="C276" s="4" t="s">
        <v>383</v>
      </c>
      <c r="D276" s="4" t="s">
        <v>384</v>
      </c>
      <c r="E276" s="4" t="s">
        <v>15</v>
      </c>
      <c r="F276" s="7" t="s">
        <v>16</v>
      </c>
      <c r="G276" s="4" t="s">
        <v>408</v>
      </c>
      <c r="H276" s="7" t="s">
        <v>409</v>
      </c>
      <c r="I276" s="74"/>
      <c r="J276" s="74" t="s">
        <v>1085</v>
      </c>
      <c r="K276" s="74">
        <v>5.7460000000000004</v>
      </c>
      <c r="L276" s="74"/>
      <c r="M276" s="163"/>
      <c r="P276" s="22"/>
    </row>
    <row r="277" spans="1:16" hidden="1" x14ac:dyDescent="0.35">
      <c r="A277" s="4" t="s">
        <v>381</v>
      </c>
      <c r="B277" s="4" t="s">
        <v>382</v>
      </c>
      <c r="C277" s="4" t="s">
        <v>383</v>
      </c>
      <c r="D277" s="4" t="s">
        <v>384</v>
      </c>
      <c r="E277" s="4" t="s">
        <v>15</v>
      </c>
      <c r="F277" s="7" t="s">
        <v>16</v>
      </c>
      <c r="G277" s="4" t="s">
        <v>385</v>
      </c>
      <c r="H277" s="7" t="s">
        <v>386</v>
      </c>
      <c r="I277" s="74"/>
      <c r="J277" s="74" t="s">
        <v>1085</v>
      </c>
      <c r="K277" s="74">
        <v>107.09847000000001</v>
      </c>
      <c r="L277" s="74"/>
      <c r="M277" s="163"/>
      <c r="P277" s="22"/>
    </row>
    <row r="278" spans="1:16" hidden="1" x14ac:dyDescent="0.35">
      <c r="A278" s="4" t="s">
        <v>381</v>
      </c>
      <c r="B278" s="4" t="s">
        <v>382</v>
      </c>
      <c r="C278" s="4" t="s">
        <v>383</v>
      </c>
      <c r="D278" s="4" t="s">
        <v>384</v>
      </c>
      <c r="E278" s="4" t="s">
        <v>15</v>
      </c>
      <c r="F278" s="7" t="s">
        <v>16</v>
      </c>
      <c r="G278" s="4" t="s">
        <v>410</v>
      </c>
      <c r="H278" s="7" t="s">
        <v>1088</v>
      </c>
      <c r="I278" s="74"/>
      <c r="J278" s="74" t="s">
        <v>1085</v>
      </c>
      <c r="K278" s="74">
        <v>19.1355</v>
      </c>
      <c r="L278" s="74"/>
      <c r="M278" s="163"/>
      <c r="P278" s="22"/>
    </row>
    <row r="279" spans="1:16" hidden="1" x14ac:dyDescent="0.35">
      <c r="A279" s="4" t="s">
        <v>381</v>
      </c>
      <c r="B279" s="4" t="s">
        <v>382</v>
      </c>
      <c r="C279" s="4" t="s">
        <v>383</v>
      </c>
      <c r="D279" s="4" t="s">
        <v>384</v>
      </c>
      <c r="E279" s="4" t="s">
        <v>15</v>
      </c>
      <c r="F279" s="7" t="s">
        <v>16</v>
      </c>
      <c r="G279" s="4" t="s">
        <v>411</v>
      </c>
      <c r="H279" s="7" t="s">
        <v>412</v>
      </c>
      <c r="I279" s="74"/>
      <c r="J279" s="74" t="s">
        <v>1085</v>
      </c>
      <c r="K279" s="74">
        <v>12.333500000000001</v>
      </c>
      <c r="L279" s="74"/>
      <c r="M279" s="163"/>
      <c r="P279" s="22"/>
    </row>
    <row r="280" spans="1:16" hidden="1" x14ac:dyDescent="0.35">
      <c r="A280" s="4" t="s">
        <v>381</v>
      </c>
      <c r="B280" s="4" t="s">
        <v>382</v>
      </c>
      <c r="C280" s="4" t="s">
        <v>383</v>
      </c>
      <c r="D280" s="4" t="s">
        <v>384</v>
      </c>
      <c r="E280" s="4" t="s">
        <v>15</v>
      </c>
      <c r="F280" s="7" t="s">
        <v>16</v>
      </c>
      <c r="G280" s="4" t="s">
        <v>413</v>
      </c>
      <c r="H280" s="7" t="s">
        <v>1089</v>
      </c>
      <c r="I280" s="74"/>
      <c r="J280" s="74" t="s">
        <v>1085</v>
      </c>
      <c r="K280" s="74">
        <v>14.8155</v>
      </c>
      <c r="L280" s="74"/>
      <c r="M280" s="163"/>
      <c r="P280" s="22"/>
    </row>
    <row r="281" spans="1:16" hidden="1" x14ac:dyDescent="0.35">
      <c r="A281" s="4" t="s">
        <v>381</v>
      </c>
      <c r="B281" s="4" t="s">
        <v>382</v>
      </c>
      <c r="C281" s="4" t="s">
        <v>383</v>
      </c>
      <c r="D281" s="4" t="s">
        <v>384</v>
      </c>
      <c r="E281" s="4" t="s">
        <v>15</v>
      </c>
      <c r="F281" s="7" t="s">
        <v>16</v>
      </c>
      <c r="G281" s="4" t="s">
        <v>414</v>
      </c>
      <c r="H281" s="7" t="s">
        <v>415</v>
      </c>
      <c r="I281" s="74"/>
      <c r="J281" s="74" t="s">
        <v>1085</v>
      </c>
      <c r="K281" s="74">
        <v>16.1265</v>
      </c>
      <c r="L281" s="74"/>
      <c r="M281" s="163"/>
      <c r="P281" s="22"/>
    </row>
    <row r="282" spans="1:16" hidden="1" x14ac:dyDescent="0.35">
      <c r="A282" s="4" t="s">
        <v>381</v>
      </c>
      <c r="B282" s="4" t="s">
        <v>382</v>
      </c>
      <c r="C282" s="4" t="s">
        <v>383</v>
      </c>
      <c r="D282" s="4" t="s">
        <v>384</v>
      </c>
      <c r="E282" s="4" t="s">
        <v>15</v>
      </c>
      <c r="F282" s="7" t="s">
        <v>16</v>
      </c>
      <c r="G282" s="4" t="s">
        <v>416</v>
      </c>
      <c r="H282" s="7" t="s">
        <v>417</v>
      </c>
      <c r="I282" s="74"/>
      <c r="J282" s="74" t="s">
        <v>1085</v>
      </c>
      <c r="K282" s="74">
        <v>8.2735000000000003</v>
      </c>
      <c r="L282" s="74"/>
      <c r="M282" s="163"/>
      <c r="P282" s="22"/>
    </row>
    <row r="283" spans="1:16" hidden="1" x14ac:dyDescent="0.35">
      <c r="A283" s="4" t="s">
        <v>381</v>
      </c>
      <c r="B283" s="4" t="s">
        <v>382</v>
      </c>
      <c r="C283" s="4" t="s">
        <v>383</v>
      </c>
      <c r="D283" s="4" t="s">
        <v>384</v>
      </c>
      <c r="E283" s="4" t="s">
        <v>15</v>
      </c>
      <c r="F283" s="7" t="s">
        <v>16</v>
      </c>
      <c r="G283" s="4" t="s">
        <v>389</v>
      </c>
      <c r="H283" s="7" t="s">
        <v>390</v>
      </c>
      <c r="I283" s="74"/>
      <c r="J283" s="74" t="s">
        <v>1085</v>
      </c>
      <c r="K283" s="74">
        <v>125.765</v>
      </c>
      <c r="L283" s="74"/>
      <c r="M283" s="163"/>
      <c r="P283" s="22"/>
    </row>
    <row r="284" spans="1:16" hidden="1" x14ac:dyDescent="0.35">
      <c r="A284" s="4" t="s">
        <v>381</v>
      </c>
      <c r="B284" s="4" t="s">
        <v>382</v>
      </c>
      <c r="C284" s="4" t="s">
        <v>383</v>
      </c>
      <c r="D284" s="4" t="s">
        <v>384</v>
      </c>
      <c r="E284" s="4" t="s">
        <v>15</v>
      </c>
      <c r="F284" s="7" t="s">
        <v>16</v>
      </c>
      <c r="G284" s="4" t="s">
        <v>391</v>
      </c>
      <c r="H284" s="7" t="s">
        <v>392</v>
      </c>
      <c r="I284" s="74"/>
      <c r="J284" s="74" t="s">
        <v>1085</v>
      </c>
      <c r="K284" s="74">
        <v>75.790499999999994</v>
      </c>
      <c r="L284" s="74"/>
      <c r="M284" s="163"/>
      <c r="P284" s="22"/>
    </row>
    <row r="285" spans="1:16" hidden="1" x14ac:dyDescent="0.35">
      <c r="A285" s="4" t="s">
        <v>381</v>
      </c>
      <c r="B285" s="4" t="s">
        <v>382</v>
      </c>
      <c r="C285" s="4" t="s">
        <v>383</v>
      </c>
      <c r="D285" s="4" t="s">
        <v>384</v>
      </c>
      <c r="E285" s="4" t="s">
        <v>15</v>
      </c>
      <c r="F285" s="7" t="s">
        <v>16</v>
      </c>
      <c r="G285" s="4" t="s">
        <v>393</v>
      </c>
      <c r="H285" s="7" t="s">
        <v>394</v>
      </c>
      <c r="I285" s="74"/>
      <c r="J285" s="74" t="s">
        <v>1085</v>
      </c>
      <c r="K285" s="74">
        <v>157.44717</v>
      </c>
      <c r="L285" s="74"/>
      <c r="M285" s="163"/>
      <c r="P285" s="22"/>
    </row>
    <row r="286" spans="1:16" hidden="1" x14ac:dyDescent="0.35">
      <c r="A286" s="4" t="s">
        <v>381</v>
      </c>
      <c r="B286" s="4" t="s">
        <v>382</v>
      </c>
      <c r="C286" s="4" t="s">
        <v>383</v>
      </c>
      <c r="D286" s="4" t="s">
        <v>384</v>
      </c>
      <c r="E286" s="4" t="s">
        <v>15</v>
      </c>
      <c r="F286" s="7" t="s">
        <v>16</v>
      </c>
      <c r="G286" s="4" t="s">
        <v>418</v>
      </c>
      <c r="H286" s="7" t="s">
        <v>419</v>
      </c>
      <c r="I286" s="74"/>
      <c r="J286" s="74" t="s">
        <v>1085</v>
      </c>
      <c r="K286" s="74">
        <v>14.951000000000001</v>
      </c>
      <c r="L286" s="74"/>
      <c r="M286" s="163"/>
      <c r="P286" s="22"/>
    </row>
    <row r="287" spans="1:16" hidden="1" x14ac:dyDescent="0.35">
      <c r="A287" s="4" t="s">
        <v>381</v>
      </c>
      <c r="B287" s="4" t="s">
        <v>382</v>
      </c>
      <c r="C287" s="4" t="s">
        <v>383</v>
      </c>
      <c r="D287" s="4" t="s">
        <v>384</v>
      </c>
      <c r="E287" s="4" t="s">
        <v>15</v>
      </c>
      <c r="F287" s="7" t="s">
        <v>16</v>
      </c>
      <c r="G287" s="4" t="s">
        <v>420</v>
      </c>
      <c r="H287" s="7" t="s">
        <v>421</v>
      </c>
      <c r="I287" s="74"/>
      <c r="J287" s="74" t="s">
        <v>1085</v>
      </c>
      <c r="K287" s="74">
        <v>9.18</v>
      </c>
      <c r="L287" s="74"/>
      <c r="M287" s="163"/>
      <c r="P287" s="22"/>
    </row>
    <row r="288" spans="1:16" x14ac:dyDescent="0.35">
      <c r="A288" s="4" t="s">
        <v>381</v>
      </c>
      <c r="B288" s="4" t="s">
        <v>382</v>
      </c>
      <c r="C288" s="4" t="s">
        <v>383</v>
      </c>
      <c r="D288" s="4" t="s">
        <v>384</v>
      </c>
      <c r="E288" s="4" t="s">
        <v>15</v>
      </c>
      <c r="F288" s="7" t="s">
        <v>16</v>
      </c>
      <c r="G288" s="4" t="s">
        <v>422</v>
      </c>
      <c r="H288" s="7" t="s">
        <v>1174</v>
      </c>
      <c r="I288" s="74">
        <v>1100</v>
      </c>
      <c r="J288" s="74">
        <v>1100</v>
      </c>
      <c r="K288" s="74">
        <v>1063.26</v>
      </c>
      <c r="L288" s="74">
        <v>36.74</v>
      </c>
      <c r="M288" s="163">
        <v>96.66</v>
      </c>
      <c r="P288" s="22"/>
    </row>
    <row r="289" spans="1:16" x14ac:dyDescent="0.35">
      <c r="A289" s="4" t="s">
        <v>381</v>
      </c>
      <c r="B289" s="4" t="s">
        <v>382</v>
      </c>
      <c r="C289" s="4" t="s">
        <v>383</v>
      </c>
      <c r="D289" s="4" t="s">
        <v>384</v>
      </c>
      <c r="E289" s="4" t="s">
        <v>29</v>
      </c>
      <c r="F289" s="7" t="s">
        <v>30</v>
      </c>
      <c r="G289" s="4" t="s">
        <v>403</v>
      </c>
      <c r="H289" s="7" t="s">
        <v>1087</v>
      </c>
      <c r="I289" s="74">
        <v>400</v>
      </c>
      <c r="J289" s="74">
        <v>400</v>
      </c>
      <c r="K289" s="74">
        <v>33.798749999999998</v>
      </c>
      <c r="L289" s="74">
        <v>366.20125000000002</v>
      </c>
      <c r="M289" s="163">
        <v>8.4496874999999996</v>
      </c>
      <c r="P289" s="22"/>
    </row>
    <row r="290" spans="1:16" x14ac:dyDescent="0.35">
      <c r="A290" s="4" t="s">
        <v>381</v>
      </c>
      <c r="B290" s="4" t="s">
        <v>382</v>
      </c>
      <c r="C290" s="4" t="s">
        <v>383</v>
      </c>
      <c r="D290" s="4" t="s">
        <v>384</v>
      </c>
      <c r="E290" s="4" t="s">
        <v>29</v>
      </c>
      <c r="F290" s="7" t="s">
        <v>30</v>
      </c>
      <c r="G290" s="4" t="s">
        <v>387</v>
      </c>
      <c r="H290" s="7" t="s">
        <v>1532</v>
      </c>
      <c r="I290" s="74">
        <v>600</v>
      </c>
      <c r="J290" s="74">
        <v>595</v>
      </c>
      <c r="K290" s="74">
        <v>201.05105</v>
      </c>
      <c r="L290" s="74">
        <v>393.94895000000002</v>
      </c>
      <c r="M290" s="163">
        <v>33.790092436974788</v>
      </c>
      <c r="P290" s="22"/>
    </row>
    <row r="291" spans="1:16" x14ac:dyDescent="0.35">
      <c r="A291" s="4" t="s">
        <v>381</v>
      </c>
      <c r="B291" s="4" t="s">
        <v>382</v>
      </c>
      <c r="C291" s="4" t="s">
        <v>383</v>
      </c>
      <c r="D291" s="4" t="s">
        <v>384</v>
      </c>
      <c r="E291" s="4" t="s">
        <v>29</v>
      </c>
      <c r="F291" s="7" t="s">
        <v>30</v>
      </c>
      <c r="G291" s="4" t="s">
        <v>404</v>
      </c>
      <c r="H291" s="7" t="s">
        <v>405</v>
      </c>
      <c r="I291" s="74">
        <v>300</v>
      </c>
      <c r="J291" s="74">
        <v>300</v>
      </c>
      <c r="K291" s="74">
        <v>221.50353999999999</v>
      </c>
      <c r="L291" s="74">
        <v>78.496459999999999</v>
      </c>
      <c r="M291" s="163">
        <v>73.834513333333334</v>
      </c>
      <c r="P291" s="22"/>
    </row>
    <row r="292" spans="1:16" x14ac:dyDescent="0.35">
      <c r="A292" s="4" t="s">
        <v>381</v>
      </c>
      <c r="B292" s="4" t="s">
        <v>382</v>
      </c>
      <c r="C292" s="4" t="s">
        <v>383</v>
      </c>
      <c r="D292" s="4" t="s">
        <v>384</v>
      </c>
      <c r="E292" s="4" t="s">
        <v>29</v>
      </c>
      <c r="F292" s="7" t="s">
        <v>30</v>
      </c>
      <c r="G292" s="4" t="s">
        <v>406</v>
      </c>
      <c r="H292" s="7" t="s">
        <v>407</v>
      </c>
      <c r="I292" s="74">
        <v>300</v>
      </c>
      <c r="J292" s="74">
        <v>300</v>
      </c>
      <c r="K292" s="74">
        <v>85.886600000000001</v>
      </c>
      <c r="L292" s="74">
        <v>214.11340000000001</v>
      </c>
      <c r="M292" s="163">
        <v>28.628866666666667</v>
      </c>
      <c r="P292" s="22"/>
    </row>
    <row r="293" spans="1:16" x14ac:dyDescent="0.35">
      <c r="A293" s="4" t="s">
        <v>381</v>
      </c>
      <c r="B293" s="4" t="s">
        <v>382</v>
      </c>
      <c r="C293" s="4" t="s">
        <v>383</v>
      </c>
      <c r="D293" s="4" t="s">
        <v>384</v>
      </c>
      <c r="E293" s="4" t="s">
        <v>29</v>
      </c>
      <c r="F293" s="7" t="s">
        <v>30</v>
      </c>
      <c r="G293" s="4" t="s">
        <v>408</v>
      </c>
      <c r="H293" s="7" t="s">
        <v>409</v>
      </c>
      <c r="I293" s="74">
        <v>800</v>
      </c>
      <c r="J293" s="74">
        <v>200</v>
      </c>
      <c r="K293" s="74">
        <v>11.514900000000001</v>
      </c>
      <c r="L293" s="74">
        <v>188.48509999999999</v>
      </c>
      <c r="M293" s="163">
        <v>5.7574500000000004</v>
      </c>
      <c r="P293" s="22"/>
    </row>
    <row r="294" spans="1:16" x14ac:dyDescent="0.35">
      <c r="A294" s="4" t="s">
        <v>381</v>
      </c>
      <c r="B294" s="4" t="s">
        <v>382</v>
      </c>
      <c r="C294" s="4" t="s">
        <v>383</v>
      </c>
      <c r="D294" s="4" t="s">
        <v>384</v>
      </c>
      <c r="E294" s="4" t="s">
        <v>29</v>
      </c>
      <c r="F294" s="7" t="s">
        <v>30</v>
      </c>
      <c r="G294" s="4" t="s">
        <v>385</v>
      </c>
      <c r="H294" s="7" t="s">
        <v>386</v>
      </c>
      <c r="I294" s="74">
        <v>500</v>
      </c>
      <c r="J294" s="74">
        <v>500</v>
      </c>
      <c r="K294" s="74">
        <v>183.73965999999999</v>
      </c>
      <c r="L294" s="74">
        <v>316.26033999999999</v>
      </c>
      <c r="M294" s="163">
        <v>36.747931999999999</v>
      </c>
      <c r="P294" s="22"/>
    </row>
    <row r="295" spans="1:16" x14ac:dyDescent="0.35">
      <c r="A295" s="4" t="s">
        <v>381</v>
      </c>
      <c r="B295" s="4" t="s">
        <v>382</v>
      </c>
      <c r="C295" s="4" t="s">
        <v>383</v>
      </c>
      <c r="D295" s="4" t="s">
        <v>384</v>
      </c>
      <c r="E295" s="4" t="s">
        <v>29</v>
      </c>
      <c r="F295" s="7" t="s">
        <v>30</v>
      </c>
      <c r="G295" s="4" t="s">
        <v>410</v>
      </c>
      <c r="H295" s="7" t="s">
        <v>1088</v>
      </c>
      <c r="I295" s="74">
        <v>300</v>
      </c>
      <c r="J295" s="74">
        <v>500</v>
      </c>
      <c r="K295" s="74">
        <v>392.04019</v>
      </c>
      <c r="L295" s="74">
        <v>107.95981</v>
      </c>
      <c r="M295" s="163">
        <v>78.408038000000005</v>
      </c>
      <c r="P295" s="22"/>
    </row>
    <row r="296" spans="1:16" x14ac:dyDescent="0.35">
      <c r="A296" s="4" t="s">
        <v>381</v>
      </c>
      <c r="B296" s="4" t="s">
        <v>382</v>
      </c>
      <c r="C296" s="4" t="s">
        <v>383</v>
      </c>
      <c r="D296" s="4" t="s">
        <v>384</v>
      </c>
      <c r="E296" s="4" t="s">
        <v>29</v>
      </c>
      <c r="F296" s="7" t="s">
        <v>30</v>
      </c>
      <c r="G296" s="4" t="s">
        <v>411</v>
      </c>
      <c r="H296" s="7" t="s">
        <v>412</v>
      </c>
      <c r="I296" s="74">
        <v>300</v>
      </c>
      <c r="J296" s="74">
        <v>700</v>
      </c>
      <c r="K296" s="74">
        <v>632.26795000000004</v>
      </c>
      <c r="L296" s="74">
        <v>67.732050000000001</v>
      </c>
      <c r="M296" s="163">
        <v>90.323992857142855</v>
      </c>
      <c r="P296" s="22"/>
    </row>
    <row r="297" spans="1:16" x14ac:dyDescent="0.35">
      <c r="A297" s="4" t="s">
        <v>381</v>
      </c>
      <c r="B297" s="4" t="s">
        <v>382</v>
      </c>
      <c r="C297" s="4" t="s">
        <v>383</v>
      </c>
      <c r="D297" s="4" t="s">
        <v>384</v>
      </c>
      <c r="E297" s="4" t="s">
        <v>29</v>
      </c>
      <c r="F297" s="7" t="s">
        <v>30</v>
      </c>
      <c r="G297" s="4" t="s">
        <v>413</v>
      </c>
      <c r="H297" s="7" t="s">
        <v>1089</v>
      </c>
      <c r="I297" s="74">
        <v>600</v>
      </c>
      <c r="J297" s="74">
        <v>400</v>
      </c>
      <c r="K297" s="74">
        <v>193.80674999999999</v>
      </c>
      <c r="L297" s="74">
        <v>206.19325000000001</v>
      </c>
      <c r="M297" s="163">
        <v>48.451687499999998</v>
      </c>
      <c r="P297" s="22"/>
    </row>
    <row r="298" spans="1:16" x14ac:dyDescent="0.35">
      <c r="A298" s="4" t="s">
        <v>381</v>
      </c>
      <c r="B298" s="4" t="s">
        <v>382</v>
      </c>
      <c r="C298" s="4" t="s">
        <v>383</v>
      </c>
      <c r="D298" s="4" t="s">
        <v>384</v>
      </c>
      <c r="E298" s="4" t="s">
        <v>29</v>
      </c>
      <c r="F298" s="7" t="s">
        <v>30</v>
      </c>
      <c r="G298" s="4" t="s">
        <v>414</v>
      </c>
      <c r="H298" s="7" t="s">
        <v>415</v>
      </c>
      <c r="I298" s="74">
        <v>400</v>
      </c>
      <c r="J298" s="74">
        <v>400</v>
      </c>
      <c r="K298" s="74">
        <v>156.42415</v>
      </c>
      <c r="L298" s="74">
        <v>243.57585</v>
      </c>
      <c r="M298" s="163">
        <v>39.106037499999999</v>
      </c>
      <c r="P298" s="22"/>
    </row>
    <row r="299" spans="1:16" x14ac:dyDescent="0.35">
      <c r="A299" s="4" t="s">
        <v>381</v>
      </c>
      <c r="B299" s="4" t="s">
        <v>382</v>
      </c>
      <c r="C299" s="4" t="s">
        <v>383</v>
      </c>
      <c r="D299" s="4" t="s">
        <v>384</v>
      </c>
      <c r="E299" s="4" t="s">
        <v>29</v>
      </c>
      <c r="F299" s="7" t="s">
        <v>30</v>
      </c>
      <c r="G299" s="4" t="s">
        <v>416</v>
      </c>
      <c r="H299" s="7" t="s">
        <v>417</v>
      </c>
      <c r="I299" s="74">
        <v>300</v>
      </c>
      <c r="J299" s="74">
        <v>300</v>
      </c>
      <c r="K299" s="74">
        <v>45.580800000000004</v>
      </c>
      <c r="L299" s="74">
        <v>254.41919999999999</v>
      </c>
      <c r="M299" s="163">
        <v>15.1936</v>
      </c>
      <c r="P299" s="22"/>
    </row>
    <row r="300" spans="1:16" x14ac:dyDescent="0.35">
      <c r="A300" s="4" t="s">
        <v>381</v>
      </c>
      <c r="B300" s="4" t="s">
        <v>382</v>
      </c>
      <c r="C300" s="4" t="s">
        <v>383</v>
      </c>
      <c r="D300" s="4" t="s">
        <v>384</v>
      </c>
      <c r="E300" s="4" t="s">
        <v>29</v>
      </c>
      <c r="F300" s="7" t="s">
        <v>30</v>
      </c>
      <c r="G300" s="4" t="s">
        <v>389</v>
      </c>
      <c r="H300" s="7" t="s">
        <v>390</v>
      </c>
      <c r="I300" s="74">
        <v>500</v>
      </c>
      <c r="J300" s="74">
        <v>900</v>
      </c>
      <c r="K300" s="74">
        <v>888.59100000000001</v>
      </c>
      <c r="L300" s="74">
        <v>11.409000000000001</v>
      </c>
      <c r="M300" s="163">
        <v>98.73233333333333</v>
      </c>
      <c r="P300" s="22"/>
    </row>
    <row r="301" spans="1:16" x14ac:dyDescent="0.35">
      <c r="A301" s="4" t="s">
        <v>381</v>
      </c>
      <c r="B301" s="4" t="s">
        <v>382</v>
      </c>
      <c r="C301" s="4" t="s">
        <v>383</v>
      </c>
      <c r="D301" s="4" t="s">
        <v>384</v>
      </c>
      <c r="E301" s="4" t="s">
        <v>29</v>
      </c>
      <c r="F301" s="7" t="s">
        <v>30</v>
      </c>
      <c r="G301" s="4" t="s">
        <v>391</v>
      </c>
      <c r="H301" s="7" t="s">
        <v>392</v>
      </c>
      <c r="I301" s="74">
        <v>500</v>
      </c>
      <c r="J301" s="74">
        <v>500</v>
      </c>
      <c r="K301" s="74">
        <v>73.776750000000007</v>
      </c>
      <c r="L301" s="74">
        <v>426.22325000000001</v>
      </c>
      <c r="M301" s="163">
        <v>14.75535</v>
      </c>
      <c r="P301" s="22"/>
    </row>
    <row r="302" spans="1:16" x14ac:dyDescent="0.35">
      <c r="A302" s="4" t="s">
        <v>381</v>
      </c>
      <c r="B302" s="4" t="s">
        <v>382</v>
      </c>
      <c r="C302" s="4" t="s">
        <v>383</v>
      </c>
      <c r="D302" s="4" t="s">
        <v>384</v>
      </c>
      <c r="E302" s="4" t="s">
        <v>29</v>
      </c>
      <c r="F302" s="7" t="s">
        <v>30</v>
      </c>
      <c r="G302" s="4" t="s">
        <v>393</v>
      </c>
      <c r="H302" s="7" t="s">
        <v>394</v>
      </c>
      <c r="I302" s="74">
        <v>600</v>
      </c>
      <c r="J302" s="74">
        <v>600</v>
      </c>
      <c r="K302" s="74">
        <v>421.63555000000002</v>
      </c>
      <c r="L302" s="74">
        <v>178.36445000000001</v>
      </c>
      <c r="M302" s="163">
        <v>70.272591666666656</v>
      </c>
      <c r="P302" s="22"/>
    </row>
    <row r="303" spans="1:16" x14ac:dyDescent="0.35">
      <c r="A303" s="4" t="s">
        <v>381</v>
      </c>
      <c r="B303" s="4" t="s">
        <v>382</v>
      </c>
      <c r="C303" s="4" t="s">
        <v>383</v>
      </c>
      <c r="D303" s="4" t="s">
        <v>384</v>
      </c>
      <c r="E303" s="4" t="s">
        <v>29</v>
      </c>
      <c r="F303" s="7" t="s">
        <v>30</v>
      </c>
      <c r="G303" s="4" t="s">
        <v>418</v>
      </c>
      <c r="H303" s="7" t="s">
        <v>419</v>
      </c>
      <c r="I303" s="74">
        <v>400</v>
      </c>
      <c r="J303" s="74">
        <v>400</v>
      </c>
      <c r="K303" s="74">
        <v>188.47325000000001</v>
      </c>
      <c r="L303" s="74">
        <v>211.52674999999999</v>
      </c>
      <c r="M303" s="163">
        <v>47.118312500000002</v>
      </c>
      <c r="P303" s="22"/>
    </row>
    <row r="304" spans="1:16" x14ac:dyDescent="0.35">
      <c r="A304" s="4" t="s">
        <v>381</v>
      </c>
      <c r="B304" s="4" t="s">
        <v>382</v>
      </c>
      <c r="C304" s="4" t="s">
        <v>383</v>
      </c>
      <c r="D304" s="4" t="s">
        <v>384</v>
      </c>
      <c r="E304" s="4" t="s">
        <v>29</v>
      </c>
      <c r="F304" s="7" t="s">
        <v>30</v>
      </c>
      <c r="G304" s="4" t="s">
        <v>420</v>
      </c>
      <c r="H304" s="7" t="s">
        <v>421</v>
      </c>
      <c r="I304" s="74">
        <v>400</v>
      </c>
      <c r="J304" s="74">
        <v>200</v>
      </c>
      <c r="K304" s="74">
        <v>2.8719999999999999</v>
      </c>
      <c r="L304" s="74">
        <v>197.12799999999999</v>
      </c>
      <c r="M304" s="163">
        <v>1.4359999999999999</v>
      </c>
      <c r="P304" s="22"/>
    </row>
    <row r="305" spans="1:16" x14ac:dyDescent="0.35">
      <c r="A305" s="4" t="s">
        <v>381</v>
      </c>
      <c r="B305" s="4" t="s">
        <v>382</v>
      </c>
      <c r="C305" s="4" t="s">
        <v>383</v>
      </c>
      <c r="D305" s="4" t="s">
        <v>384</v>
      </c>
      <c r="E305" s="4" t="s">
        <v>303</v>
      </c>
      <c r="F305" s="7" t="s">
        <v>304</v>
      </c>
      <c r="G305" s="4" t="s">
        <v>387</v>
      </c>
      <c r="H305" s="7" t="s">
        <v>1532</v>
      </c>
      <c r="I305" s="74">
        <v>0</v>
      </c>
      <c r="J305" s="74">
        <v>5</v>
      </c>
      <c r="K305" s="74">
        <v>4.9779999999999998</v>
      </c>
      <c r="L305" s="74">
        <v>2.1999999999999999E-2</v>
      </c>
      <c r="M305" s="163">
        <v>99.56</v>
      </c>
      <c r="P305" s="22"/>
    </row>
    <row r="306" spans="1:16" ht="31" x14ac:dyDescent="0.35">
      <c r="A306" s="4" t="s">
        <v>381</v>
      </c>
      <c r="B306" s="4" t="s">
        <v>382</v>
      </c>
      <c r="C306" s="4" t="s">
        <v>383</v>
      </c>
      <c r="D306" s="4" t="s">
        <v>384</v>
      </c>
      <c r="E306" s="4" t="s">
        <v>426</v>
      </c>
      <c r="F306" s="7" t="s">
        <v>427</v>
      </c>
      <c r="G306" s="4" t="s">
        <v>428</v>
      </c>
      <c r="H306" s="7" t="s">
        <v>1176</v>
      </c>
      <c r="I306" s="74">
        <v>1000</v>
      </c>
      <c r="J306" s="74">
        <v>1340</v>
      </c>
      <c r="K306" s="74">
        <f>1339.252-0.005</f>
        <v>1339.2469999999998</v>
      </c>
      <c r="L306" s="74">
        <f>J306-K306</f>
        <v>0.75300000000015643</v>
      </c>
      <c r="M306" s="163">
        <f>K306/J306*100</f>
        <v>99.943805970149242</v>
      </c>
      <c r="P306" s="22"/>
    </row>
    <row r="307" spans="1:16" x14ac:dyDescent="0.35">
      <c r="A307" s="241" t="s">
        <v>1579</v>
      </c>
      <c r="B307" s="241"/>
      <c r="C307" s="241"/>
      <c r="D307" s="241"/>
      <c r="E307" s="241"/>
      <c r="F307" s="241"/>
      <c r="G307" s="241"/>
      <c r="H307" s="241"/>
      <c r="I307" s="75">
        <v>21500</v>
      </c>
      <c r="J307" s="75">
        <v>21500</v>
      </c>
      <c r="K307" s="75">
        <v>15702.12</v>
      </c>
      <c r="L307" s="75">
        <v>5797.88</v>
      </c>
      <c r="M307" s="164">
        <v>73.03</v>
      </c>
      <c r="P307" s="22"/>
    </row>
    <row r="308" spans="1:16" ht="31" x14ac:dyDescent="0.35">
      <c r="A308" s="4" t="s">
        <v>381</v>
      </c>
      <c r="B308" s="4" t="s">
        <v>382</v>
      </c>
      <c r="C308" s="4" t="s">
        <v>429</v>
      </c>
      <c r="D308" s="4" t="s">
        <v>430</v>
      </c>
      <c r="E308" s="4" t="s">
        <v>1407</v>
      </c>
      <c r="F308" s="7" t="s">
        <v>1408</v>
      </c>
      <c r="G308" s="4" t="s">
        <v>447</v>
      </c>
      <c r="H308" s="7" t="s">
        <v>1188</v>
      </c>
      <c r="I308" s="74">
        <v>0</v>
      </c>
      <c r="J308" s="74">
        <v>9.1</v>
      </c>
      <c r="K308" s="74">
        <v>9.09436</v>
      </c>
      <c r="L308" s="74">
        <v>5.64E-3</v>
      </c>
      <c r="M308" s="163">
        <v>99.938021978021979</v>
      </c>
      <c r="P308" s="22"/>
    </row>
    <row r="309" spans="1:16" ht="31" x14ac:dyDescent="0.35">
      <c r="A309" s="4" t="s">
        <v>381</v>
      </c>
      <c r="B309" s="4" t="s">
        <v>382</v>
      </c>
      <c r="C309" s="4" t="s">
        <v>429</v>
      </c>
      <c r="D309" s="4" t="s">
        <v>430</v>
      </c>
      <c r="E309" s="4" t="s">
        <v>1407</v>
      </c>
      <c r="F309" s="7" t="s">
        <v>1408</v>
      </c>
      <c r="G309" s="4" t="s">
        <v>439</v>
      </c>
      <c r="H309" s="7" t="s">
        <v>1409</v>
      </c>
      <c r="I309" s="74">
        <v>0</v>
      </c>
      <c r="J309" s="74">
        <v>30.3</v>
      </c>
      <c r="K309" s="74">
        <v>30.275410000000001</v>
      </c>
      <c r="L309" s="74">
        <v>2.4590000000000001E-2</v>
      </c>
      <c r="M309" s="163">
        <v>99.918844884488465</v>
      </c>
      <c r="P309" s="22"/>
    </row>
    <row r="310" spans="1:16" ht="31" x14ac:dyDescent="0.35">
      <c r="A310" s="4" t="s">
        <v>381</v>
      </c>
      <c r="B310" s="4" t="s">
        <v>382</v>
      </c>
      <c r="C310" s="4" t="s">
        <v>429</v>
      </c>
      <c r="D310" s="4" t="s">
        <v>430</v>
      </c>
      <c r="E310" s="4" t="s">
        <v>42</v>
      </c>
      <c r="F310" s="7" t="s">
        <v>43</v>
      </c>
      <c r="G310" s="4" t="s">
        <v>439</v>
      </c>
      <c r="H310" s="7" t="s">
        <v>1409</v>
      </c>
      <c r="I310" s="74">
        <v>350</v>
      </c>
      <c r="J310" s="74">
        <v>0</v>
      </c>
      <c r="K310" s="74">
        <v>0</v>
      </c>
      <c r="L310" s="74">
        <v>0</v>
      </c>
      <c r="M310" s="163">
        <v>0</v>
      </c>
      <c r="P310" s="22"/>
    </row>
    <row r="311" spans="1:16" ht="31" x14ac:dyDescent="0.35">
      <c r="A311" s="4" t="s">
        <v>381</v>
      </c>
      <c r="B311" s="4" t="s">
        <v>382</v>
      </c>
      <c r="C311" s="4" t="s">
        <v>429</v>
      </c>
      <c r="D311" s="4" t="s">
        <v>430</v>
      </c>
      <c r="E311" s="4" t="s">
        <v>42</v>
      </c>
      <c r="F311" s="7" t="s">
        <v>43</v>
      </c>
      <c r="G311" s="4" t="s">
        <v>1177</v>
      </c>
      <c r="H311" s="7" t="s">
        <v>1178</v>
      </c>
      <c r="I311" s="74">
        <v>900</v>
      </c>
      <c r="J311" s="74">
        <v>400</v>
      </c>
      <c r="K311" s="74">
        <v>210.54</v>
      </c>
      <c r="L311" s="74">
        <v>189.46</v>
      </c>
      <c r="M311" s="163">
        <v>52.634999999999998</v>
      </c>
      <c r="P311" s="22"/>
    </row>
    <row r="312" spans="1:16" ht="31" x14ac:dyDescent="0.35">
      <c r="A312" s="4" t="s">
        <v>381</v>
      </c>
      <c r="B312" s="4" t="s">
        <v>382</v>
      </c>
      <c r="C312" s="4" t="s">
        <v>429</v>
      </c>
      <c r="D312" s="4" t="s">
        <v>430</v>
      </c>
      <c r="E312" s="4" t="s">
        <v>42</v>
      </c>
      <c r="F312" s="7" t="s">
        <v>43</v>
      </c>
      <c r="G312" s="4" t="s">
        <v>1418</v>
      </c>
      <c r="H312" s="7" t="s">
        <v>1419</v>
      </c>
      <c r="I312" s="74">
        <v>0</v>
      </c>
      <c r="J312" s="74">
        <v>34</v>
      </c>
      <c r="K312" s="74">
        <v>33.828000000000003</v>
      </c>
      <c r="L312" s="74">
        <v>0.17199999999999999</v>
      </c>
      <c r="M312" s="163">
        <v>99.494117647058829</v>
      </c>
      <c r="P312" s="22"/>
    </row>
    <row r="313" spans="1:16" ht="31" x14ac:dyDescent="0.35">
      <c r="A313" s="4" t="s">
        <v>381</v>
      </c>
      <c r="B313" s="4" t="s">
        <v>382</v>
      </c>
      <c r="C313" s="4" t="s">
        <v>429</v>
      </c>
      <c r="D313" s="4" t="s">
        <v>430</v>
      </c>
      <c r="E313" s="4" t="s">
        <v>45</v>
      </c>
      <c r="F313" s="7" t="s">
        <v>1472</v>
      </c>
      <c r="G313" s="4" t="s">
        <v>431</v>
      </c>
      <c r="H313" s="7" t="s">
        <v>1179</v>
      </c>
      <c r="I313" s="74">
        <v>30</v>
      </c>
      <c r="J313" s="74">
        <v>30</v>
      </c>
      <c r="K313" s="74">
        <v>6.5582000000000003</v>
      </c>
      <c r="L313" s="74">
        <v>23.441800000000001</v>
      </c>
      <c r="M313" s="163">
        <v>21.860666666666667</v>
      </c>
      <c r="P313" s="22"/>
    </row>
    <row r="314" spans="1:16" ht="31" x14ac:dyDescent="0.35">
      <c r="A314" s="4" t="s">
        <v>381</v>
      </c>
      <c r="B314" s="4" t="s">
        <v>382</v>
      </c>
      <c r="C314" s="4" t="s">
        <v>429</v>
      </c>
      <c r="D314" s="4" t="s">
        <v>430</v>
      </c>
      <c r="E314" s="4" t="s">
        <v>45</v>
      </c>
      <c r="F314" s="7" t="s">
        <v>1472</v>
      </c>
      <c r="G314" s="4" t="s">
        <v>432</v>
      </c>
      <c r="H314" s="7" t="s">
        <v>1180</v>
      </c>
      <c r="I314" s="74">
        <v>20</v>
      </c>
      <c r="J314" s="74">
        <v>20</v>
      </c>
      <c r="K314" s="74">
        <v>12.615790000000001</v>
      </c>
      <c r="L314" s="74">
        <v>7.3842100000000004</v>
      </c>
      <c r="M314" s="163">
        <v>63.078949999999999</v>
      </c>
      <c r="P314" s="22"/>
    </row>
    <row r="315" spans="1:16" ht="46.5" x14ac:dyDescent="0.35">
      <c r="A315" s="4" t="s">
        <v>381</v>
      </c>
      <c r="B315" s="4" t="s">
        <v>382</v>
      </c>
      <c r="C315" s="4" t="s">
        <v>429</v>
      </c>
      <c r="D315" s="4" t="s">
        <v>430</v>
      </c>
      <c r="E315" s="4" t="s">
        <v>111</v>
      </c>
      <c r="F315" s="7" t="s">
        <v>1474</v>
      </c>
      <c r="G315" s="4" t="s">
        <v>433</v>
      </c>
      <c r="H315" s="7" t="s">
        <v>434</v>
      </c>
      <c r="I315" s="74">
        <v>120</v>
      </c>
      <c r="J315" s="74">
        <v>120</v>
      </c>
      <c r="K315" s="74">
        <v>61.224449999999997</v>
      </c>
      <c r="L315" s="74">
        <v>58.775550000000003</v>
      </c>
      <c r="M315" s="163">
        <v>51.020375000000001</v>
      </c>
      <c r="P315" s="22"/>
    </row>
    <row r="316" spans="1:16" ht="31" x14ac:dyDescent="0.35">
      <c r="A316" s="4" t="s">
        <v>381</v>
      </c>
      <c r="B316" s="4" t="s">
        <v>382</v>
      </c>
      <c r="C316" s="4" t="s">
        <v>429</v>
      </c>
      <c r="D316" s="4" t="s">
        <v>430</v>
      </c>
      <c r="E316" s="4" t="s">
        <v>395</v>
      </c>
      <c r="F316" s="7" t="s">
        <v>396</v>
      </c>
      <c r="G316" s="4" t="s">
        <v>433</v>
      </c>
      <c r="H316" s="7" t="s">
        <v>434</v>
      </c>
      <c r="I316" s="74">
        <v>240</v>
      </c>
      <c r="J316" s="74">
        <v>240</v>
      </c>
      <c r="K316" s="74">
        <v>45.617899999999999</v>
      </c>
      <c r="L316" s="74">
        <v>194.38210000000001</v>
      </c>
      <c r="M316" s="163">
        <v>19.007458333333336</v>
      </c>
      <c r="P316" s="22"/>
    </row>
    <row r="317" spans="1:16" ht="31" x14ac:dyDescent="0.35">
      <c r="A317" s="4" t="s">
        <v>381</v>
      </c>
      <c r="B317" s="4" t="s">
        <v>382</v>
      </c>
      <c r="C317" s="4" t="s">
        <v>429</v>
      </c>
      <c r="D317" s="4" t="s">
        <v>430</v>
      </c>
      <c r="E317" s="4" t="s">
        <v>204</v>
      </c>
      <c r="F317" s="7" t="s">
        <v>205</v>
      </c>
      <c r="G317" s="4" t="s">
        <v>433</v>
      </c>
      <c r="H317" s="7" t="s">
        <v>434</v>
      </c>
      <c r="I317" s="74">
        <v>500</v>
      </c>
      <c r="J317" s="74">
        <v>500</v>
      </c>
      <c r="K317" s="74">
        <v>134.40025</v>
      </c>
      <c r="L317" s="74">
        <v>365.59974999999997</v>
      </c>
      <c r="M317" s="163">
        <v>26.880050000000001</v>
      </c>
      <c r="P317" s="22"/>
    </row>
    <row r="318" spans="1:16" ht="31" x14ac:dyDescent="0.35">
      <c r="A318" s="4" t="s">
        <v>381</v>
      </c>
      <c r="B318" s="4" t="s">
        <v>382</v>
      </c>
      <c r="C318" s="4" t="s">
        <v>429</v>
      </c>
      <c r="D318" s="4" t="s">
        <v>430</v>
      </c>
      <c r="E318" s="4" t="s">
        <v>206</v>
      </c>
      <c r="F318" s="7" t="s">
        <v>207</v>
      </c>
      <c r="G318" s="4" t="s">
        <v>433</v>
      </c>
      <c r="H318" s="7" t="s">
        <v>434</v>
      </c>
      <c r="I318" s="74">
        <v>900</v>
      </c>
      <c r="J318" s="74">
        <v>900</v>
      </c>
      <c r="K318" s="74">
        <v>351.94914</v>
      </c>
      <c r="L318" s="74">
        <v>548.05085999999994</v>
      </c>
      <c r="M318" s="163">
        <v>39.105460000000001</v>
      </c>
      <c r="P318" s="22"/>
    </row>
    <row r="319" spans="1:16" x14ac:dyDescent="0.35">
      <c r="A319" s="4" t="s">
        <v>381</v>
      </c>
      <c r="B319" s="4" t="s">
        <v>382</v>
      </c>
      <c r="C319" s="4" t="s">
        <v>429</v>
      </c>
      <c r="D319" s="4" t="s">
        <v>430</v>
      </c>
      <c r="E319" s="4" t="s">
        <v>15</v>
      </c>
      <c r="F319" s="7" t="s">
        <v>16</v>
      </c>
      <c r="G319" s="4" t="s">
        <v>435</v>
      </c>
      <c r="H319" s="7" t="s">
        <v>1181</v>
      </c>
      <c r="I319" s="74">
        <v>500</v>
      </c>
      <c r="J319" s="74">
        <v>446.29500000000002</v>
      </c>
      <c r="K319" s="74">
        <v>283.85937999999999</v>
      </c>
      <c r="L319" s="74">
        <v>162.43562</v>
      </c>
      <c r="M319" s="163">
        <v>63.603531296563936</v>
      </c>
      <c r="P319" s="22"/>
    </row>
    <row r="320" spans="1:16" x14ac:dyDescent="0.35">
      <c r="A320" s="4" t="s">
        <v>381</v>
      </c>
      <c r="B320" s="4" t="s">
        <v>382</v>
      </c>
      <c r="C320" s="4" t="s">
        <v>429</v>
      </c>
      <c r="D320" s="4" t="s">
        <v>430</v>
      </c>
      <c r="E320" s="4" t="s">
        <v>15</v>
      </c>
      <c r="F320" s="7" t="s">
        <v>16</v>
      </c>
      <c r="G320" s="4" t="s">
        <v>436</v>
      </c>
      <c r="H320" s="7" t="s">
        <v>437</v>
      </c>
      <c r="I320" s="74">
        <v>730</v>
      </c>
      <c r="J320" s="74">
        <v>730</v>
      </c>
      <c r="K320" s="74">
        <v>708.553</v>
      </c>
      <c r="L320" s="74">
        <v>21.446999999999999</v>
      </c>
      <c r="M320" s="163">
        <v>97.062054794520549</v>
      </c>
      <c r="P320" s="22"/>
    </row>
    <row r="321" spans="1:16" ht="31" x14ac:dyDescent="0.35">
      <c r="A321" s="4" t="s">
        <v>381</v>
      </c>
      <c r="B321" s="4" t="s">
        <v>382</v>
      </c>
      <c r="C321" s="4" t="s">
        <v>429</v>
      </c>
      <c r="D321" s="4" t="s">
        <v>430</v>
      </c>
      <c r="E321" s="4" t="s">
        <v>15</v>
      </c>
      <c r="F321" s="7" t="s">
        <v>16</v>
      </c>
      <c r="G321" s="4" t="s">
        <v>438</v>
      </c>
      <c r="H321" s="7" t="s">
        <v>1182</v>
      </c>
      <c r="I321" s="74">
        <v>60</v>
      </c>
      <c r="J321" s="74">
        <v>60</v>
      </c>
      <c r="K321" s="74">
        <v>50.130299999999998</v>
      </c>
      <c r="L321" s="74">
        <v>9.8696999999999999</v>
      </c>
      <c r="M321" s="163">
        <v>83.5505</v>
      </c>
      <c r="P321" s="22"/>
    </row>
    <row r="322" spans="1:16" x14ac:dyDescent="0.35">
      <c r="A322" s="4" t="s">
        <v>381</v>
      </c>
      <c r="B322" s="4" t="s">
        <v>382</v>
      </c>
      <c r="C322" s="4" t="s">
        <v>429</v>
      </c>
      <c r="D322" s="4" t="s">
        <v>430</v>
      </c>
      <c r="E322" s="4" t="s">
        <v>15</v>
      </c>
      <c r="F322" s="7" t="s">
        <v>16</v>
      </c>
      <c r="G322" s="4" t="s">
        <v>440</v>
      </c>
      <c r="H322" s="7" t="s">
        <v>1183</v>
      </c>
      <c r="I322" s="74">
        <v>60</v>
      </c>
      <c r="J322" s="74">
        <v>60</v>
      </c>
      <c r="K322" s="74">
        <v>34.787999999999997</v>
      </c>
      <c r="L322" s="74">
        <v>25.212</v>
      </c>
      <c r="M322" s="163">
        <v>57.98</v>
      </c>
      <c r="P322" s="22"/>
    </row>
    <row r="323" spans="1:16" ht="31" x14ac:dyDescent="0.35">
      <c r="A323" s="4" t="s">
        <v>381</v>
      </c>
      <c r="B323" s="4" t="s">
        <v>382</v>
      </c>
      <c r="C323" s="4" t="s">
        <v>429</v>
      </c>
      <c r="D323" s="4" t="s">
        <v>430</v>
      </c>
      <c r="E323" s="4" t="s">
        <v>15</v>
      </c>
      <c r="F323" s="7" t="s">
        <v>16</v>
      </c>
      <c r="G323" s="4" t="s">
        <v>460</v>
      </c>
      <c r="H323" s="7" t="s">
        <v>1454</v>
      </c>
      <c r="I323" s="74">
        <v>0</v>
      </c>
      <c r="J323" s="74">
        <v>50</v>
      </c>
      <c r="K323" s="74">
        <v>46.036160000000002</v>
      </c>
      <c r="L323" s="74">
        <v>3.9638399999999998</v>
      </c>
      <c r="M323" s="163">
        <v>92.072320000000005</v>
      </c>
      <c r="P323" s="22"/>
    </row>
    <row r="324" spans="1:16" x14ac:dyDescent="0.35">
      <c r="A324" s="4" t="s">
        <v>381</v>
      </c>
      <c r="B324" s="4" t="s">
        <v>382</v>
      </c>
      <c r="C324" s="4" t="s">
        <v>429</v>
      </c>
      <c r="D324" s="4" t="s">
        <v>430</v>
      </c>
      <c r="E324" s="4" t="s">
        <v>15</v>
      </c>
      <c r="F324" s="7" t="s">
        <v>16</v>
      </c>
      <c r="G324" s="4" t="s">
        <v>1204</v>
      </c>
      <c r="H324" s="7" t="s">
        <v>1205</v>
      </c>
      <c r="I324" s="74">
        <v>0</v>
      </c>
      <c r="J324" s="74">
        <v>13.1</v>
      </c>
      <c r="K324" s="74">
        <v>13.086</v>
      </c>
      <c r="L324" s="74">
        <v>1.4E-2</v>
      </c>
      <c r="M324" s="163">
        <v>99.89312977099236</v>
      </c>
      <c r="P324" s="22"/>
    </row>
    <row r="325" spans="1:16" ht="31" x14ac:dyDescent="0.35">
      <c r="A325" s="4" t="s">
        <v>381</v>
      </c>
      <c r="B325" s="4" t="s">
        <v>382</v>
      </c>
      <c r="C325" s="4" t="s">
        <v>429</v>
      </c>
      <c r="D325" s="4" t="s">
        <v>430</v>
      </c>
      <c r="E325" s="4" t="s">
        <v>15</v>
      </c>
      <c r="F325" s="7" t="s">
        <v>16</v>
      </c>
      <c r="G325" s="4" t="s">
        <v>1533</v>
      </c>
      <c r="H325" s="7" t="s">
        <v>1534</v>
      </c>
      <c r="I325" s="74">
        <v>0</v>
      </c>
      <c r="J325" s="74">
        <v>400</v>
      </c>
      <c r="K325" s="74">
        <v>296.33999999999997</v>
      </c>
      <c r="L325" s="74">
        <v>103.66</v>
      </c>
      <c r="M325" s="163">
        <v>74.084999999999994</v>
      </c>
      <c r="P325" s="22"/>
    </row>
    <row r="326" spans="1:16" x14ac:dyDescent="0.35">
      <c r="A326" s="4" t="s">
        <v>381</v>
      </c>
      <c r="B326" s="4" t="s">
        <v>382</v>
      </c>
      <c r="C326" s="4" t="s">
        <v>429</v>
      </c>
      <c r="D326" s="4" t="s">
        <v>430</v>
      </c>
      <c r="E326" s="4" t="s">
        <v>15</v>
      </c>
      <c r="F326" s="7" t="s">
        <v>16</v>
      </c>
      <c r="G326" s="4" t="s">
        <v>432</v>
      </c>
      <c r="H326" s="7" t="s">
        <v>1180</v>
      </c>
      <c r="I326" s="74">
        <v>1500</v>
      </c>
      <c r="J326" s="74">
        <v>1350</v>
      </c>
      <c r="K326" s="74">
        <v>1044.2387699999999</v>
      </c>
      <c r="L326" s="74">
        <v>305.76123000000001</v>
      </c>
      <c r="M326" s="163">
        <v>77.351020000000005</v>
      </c>
      <c r="P326" s="22"/>
    </row>
    <row r="327" spans="1:16" x14ac:dyDescent="0.35">
      <c r="A327" s="4" t="s">
        <v>381</v>
      </c>
      <c r="B327" s="4" t="s">
        <v>382</v>
      </c>
      <c r="C327" s="4" t="s">
        <v>429</v>
      </c>
      <c r="D327" s="4" t="s">
        <v>430</v>
      </c>
      <c r="E327" s="4" t="s">
        <v>29</v>
      </c>
      <c r="F327" s="7" t="s">
        <v>30</v>
      </c>
      <c r="G327" s="4" t="s">
        <v>441</v>
      </c>
      <c r="H327" s="7" t="s">
        <v>1184</v>
      </c>
      <c r="I327" s="74">
        <v>400</v>
      </c>
      <c r="J327" s="74">
        <v>750</v>
      </c>
      <c r="K327" s="74">
        <v>482.26141000000001</v>
      </c>
      <c r="L327" s="74">
        <v>267.73858999999999</v>
      </c>
      <c r="M327" s="163">
        <v>64.301521333333341</v>
      </c>
      <c r="P327" s="22"/>
    </row>
    <row r="328" spans="1:16" x14ac:dyDescent="0.35">
      <c r="A328" s="4" t="s">
        <v>381</v>
      </c>
      <c r="B328" s="4" t="s">
        <v>382</v>
      </c>
      <c r="C328" s="4" t="s">
        <v>429</v>
      </c>
      <c r="D328" s="4" t="s">
        <v>430</v>
      </c>
      <c r="E328" s="4" t="s">
        <v>29</v>
      </c>
      <c r="F328" s="7" t="s">
        <v>30</v>
      </c>
      <c r="G328" s="4" t="s">
        <v>442</v>
      </c>
      <c r="H328" s="7" t="s">
        <v>1185</v>
      </c>
      <c r="I328" s="74">
        <v>250</v>
      </c>
      <c r="J328" s="74">
        <v>250</v>
      </c>
      <c r="K328" s="74">
        <v>101.3967</v>
      </c>
      <c r="L328" s="74">
        <v>148.60329999999999</v>
      </c>
      <c r="M328" s="163">
        <v>40.558680000000003</v>
      </c>
      <c r="P328" s="22"/>
    </row>
    <row r="329" spans="1:16" x14ac:dyDescent="0.35">
      <c r="A329" s="4" t="s">
        <v>381</v>
      </c>
      <c r="B329" s="4" t="s">
        <v>382</v>
      </c>
      <c r="C329" s="4" t="s">
        <v>429</v>
      </c>
      <c r="D329" s="4" t="s">
        <v>430</v>
      </c>
      <c r="E329" s="4" t="s">
        <v>29</v>
      </c>
      <c r="F329" s="7" t="s">
        <v>30</v>
      </c>
      <c r="G329" s="4" t="s">
        <v>443</v>
      </c>
      <c r="H329" s="7" t="s">
        <v>1186</v>
      </c>
      <c r="I329" s="74">
        <v>700</v>
      </c>
      <c r="J329" s="74">
        <v>739</v>
      </c>
      <c r="K329" s="74">
        <v>543.25432000000001</v>
      </c>
      <c r="L329" s="74">
        <v>195.74567999999999</v>
      </c>
      <c r="M329" s="163">
        <v>73.51208660351827</v>
      </c>
      <c r="P329" s="22"/>
    </row>
    <row r="330" spans="1:16" x14ac:dyDescent="0.35">
      <c r="A330" s="4" t="s">
        <v>381</v>
      </c>
      <c r="B330" s="4" t="s">
        <v>382</v>
      </c>
      <c r="C330" s="4" t="s">
        <v>429</v>
      </c>
      <c r="D330" s="4" t="s">
        <v>430</v>
      </c>
      <c r="E330" s="4" t="s">
        <v>29</v>
      </c>
      <c r="F330" s="7" t="s">
        <v>30</v>
      </c>
      <c r="G330" s="4" t="s">
        <v>444</v>
      </c>
      <c r="H330" s="7" t="s">
        <v>445</v>
      </c>
      <c r="I330" s="74">
        <v>300</v>
      </c>
      <c r="J330" s="74">
        <v>300</v>
      </c>
      <c r="K330" s="74">
        <v>79.150260000000003</v>
      </c>
      <c r="L330" s="74">
        <v>220.84974</v>
      </c>
      <c r="M330" s="163">
        <v>26.383420000000001</v>
      </c>
      <c r="P330" s="22"/>
    </row>
    <row r="331" spans="1:16" x14ac:dyDescent="0.35">
      <c r="A331" s="4" t="s">
        <v>381</v>
      </c>
      <c r="B331" s="4" t="s">
        <v>382</v>
      </c>
      <c r="C331" s="4" t="s">
        <v>429</v>
      </c>
      <c r="D331" s="4" t="s">
        <v>430</v>
      </c>
      <c r="E331" s="4" t="s">
        <v>29</v>
      </c>
      <c r="F331" s="7" t="s">
        <v>30</v>
      </c>
      <c r="G331" s="4" t="s">
        <v>446</v>
      </c>
      <c r="H331" s="7" t="s">
        <v>1187</v>
      </c>
      <c r="I331" s="74">
        <v>100</v>
      </c>
      <c r="J331" s="74">
        <v>100</v>
      </c>
      <c r="K331" s="74">
        <v>50.330629999999999</v>
      </c>
      <c r="L331" s="74">
        <v>49.669370000000001</v>
      </c>
      <c r="M331" s="163">
        <v>50.330629999999999</v>
      </c>
      <c r="P331" s="22"/>
    </row>
    <row r="332" spans="1:16" x14ac:dyDescent="0.35">
      <c r="A332" s="4" t="s">
        <v>381</v>
      </c>
      <c r="B332" s="4" t="s">
        <v>382</v>
      </c>
      <c r="C332" s="4" t="s">
        <v>429</v>
      </c>
      <c r="D332" s="4" t="s">
        <v>430</v>
      </c>
      <c r="E332" s="4" t="s">
        <v>29</v>
      </c>
      <c r="F332" s="7" t="s">
        <v>30</v>
      </c>
      <c r="G332" s="4" t="s">
        <v>447</v>
      </c>
      <c r="H332" s="7" t="s">
        <v>1188</v>
      </c>
      <c r="I332" s="74">
        <v>150</v>
      </c>
      <c r="J332" s="74">
        <v>140.9</v>
      </c>
      <c r="K332" s="74">
        <v>47.78913</v>
      </c>
      <c r="L332" s="74">
        <v>93.110870000000006</v>
      </c>
      <c r="M332" s="163">
        <v>33.917054648687014</v>
      </c>
      <c r="P332" s="22"/>
    </row>
    <row r="333" spans="1:16" x14ac:dyDescent="0.35">
      <c r="A333" s="4" t="s">
        <v>381</v>
      </c>
      <c r="B333" s="4" t="s">
        <v>382</v>
      </c>
      <c r="C333" s="4" t="s">
        <v>429</v>
      </c>
      <c r="D333" s="4" t="s">
        <v>430</v>
      </c>
      <c r="E333" s="4" t="s">
        <v>29</v>
      </c>
      <c r="F333" s="7" t="s">
        <v>30</v>
      </c>
      <c r="G333" s="4" t="s">
        <v>448</v>
      </c>
      <c r="H333" s="7" t="s">
        <v>1189</v>
      </c>
      <c r="I333" s="74">
        <v>500</v>
      </c>
      <c r="J333" s="74">
        <v>300</v>
      </c>
      <c r="K333" s="74">
        <v>130.01177000000001</v>
      </c>
      <c r="L333" s="74">
        <v>169.98822999999999</v>
      </c>
      <c r="M333" s="163">
        <v>43.337256666666669</v>
      </c>
      <c r="P333" s="22"/>
    </row>
    <row r="334" spans="1:16" ht="31" x14ac:dyDescent="0.35">
      <c r="A334" s="4" t="s">
        <v>381</v>
      </c>
      <c r="B334" s="4" t="s">
        <v>382</v>
      </c>
      <c r="C334" s="4" t="s">
        <v>429</v>
      </c>
      <c r="D334" s="4" t="s">
        <v>430</v>
      </c>
      <c r="E334" s="4" t="s">
        <v>29</v>
      </c>
      <c r="F334" s="7" t="s">
        <v>30</v>
      </c>
      <c r="G334" s="4" t="s">
        <v>449</v>
      </c>
      <c r="H334" s="7" t="s">
        <v>1190</v>
      </c>
      <c r="I334" s="74">
        <v>150</v>
      </c>
      <c r="J334" s="74">
        <v>150</v>
      </c>
      <c r="K334" s="74">
        <v>141.72153</v>
      </c>
      <c r="L334" s="74">
        <v>8.2784700000000004</v>
      </c>
      <c r="M334" s="163">
        <v>94.481020000000001</v>
      </c>
      <c r="P334" s="22"/>
    </row>
    <row r="335" spans="1:16" x14ac:dyDescent="0.35">
      <c r="A335" s="4" t="s">
        <v>381</v>
      </c>
      <c r="B335" s="4" t="s">
        <v>382</v>
      </c>
      <c r="C335" s="4" t="s">
        <v>429</v>
      </c>
      <c r="D335" s="4" t="s">
        <v>430</v>
      </c>
      <c r="E335" s="4" t="s">
        <v>29</v>
      </c>
      <c r="F335" s="7" t="s">
        <v>30</v>
      </c>
      <c r="G335" s="4" t="s">
        <v>450</v>
      </c>
      <c r="H335" s="7" t="s">
        <v>1191</v>
      </c>
      <c r="I335" s="74">
        <v>100</v>
      </c>
      <c r="J335" s="74">
        <v>100</v>
      </c>
      <c r="K335" s="74">
        <v>50.995109999999997</v>
      </c>
      <c r="L335" s="74">
        <v>49.004890000000003</v>
      </c>
      <c r="M335" s="163">
        <v>50.995109999999997</v>
      </c>
      <c r="P335" s="22"/>
    </row>
    <row r="336" spans="1:16" x14ac:dyDescent="0.35">
      <c r="A336" s="4" t="s">
        <v>381</v>
      </c>
      <c r="B336" s="4" t="s">
        <v>382</v>
      </c>
      <c r="C336" s="4" t="s">
        <v>429</v>
      </c>
      <c r="D336" s="4" t="s">
        <v>430</v>
      </c>
      <c r="E336" s="4" t="s">
        <v>29</v>
      </c>
      <c r="F336" s="7" t="s">
        <v>30</v>
      </c>
      <c r="G336" s="4" t="s">
        <v>451</v>
      </c>
      <c r="H336" s="7" t="s">
        <v>1192</v>
      </c>
      <c r="I336" s="74">
        <v>100</v>
      </c>
      <c r="J336" s="74">
        <v>100</v>
      </c>
      <c r="K336" s="74">
        <v>4.5108800000000002</v>
      </c>
      <c r="L336" s="74">
        <v>95.48912</v>
      </c>
      <c r="M336" s="163">
        <v>4.5108800000000002</v>
      </c>
      <c r="P336" s="22"/>
    </row>
    <row r="337" spans="1:16" ht="31" x14ac:dyDescent="0.35">
      <c r="A337" s="4" t="s">
        <v>381</v>
      </c>
      <c r="B337" s="4" t="s">
        <v>382</v>
      </c>
      <c r="C337" s="4" t="s">
        <v>429</v>
      </c>
      <c r="D337" s="4" t="s">
        <v>430</v>
      </c>
      <c r="E337" s="4" t="s">
        <v>29</v>
      </c>
      <c r="F337" s="7" t="s">
        <v>30</v>
      </c>
      <c r="G337" s="4" t="s">
        <v>452</v>
      </c>
      <c r="H337" s="7" t="s">
        <v>1193</v>
      </c>
      <c r="I337" s="74">
        <v>200</v>
      </c>
      <c r="J337" s="74">
        <v>50</v>
      </c>
      <c r="K337" s="74">
        <v>1.0164</v>
      </c>
      <c r="L337" s="74">
        <v>48.983600000000003</v>
      </c>
      <c r="M337" s="163">
        <v>2.0327999999999999</v>
      </c>
      <c r="P337" s="22"/>
    </row>
    <row r="338" spans="1:16" x14ac:dyDescent="0.35">
      <c r="A338" s="4" t="s">
        <v>381</v>
      </c>
      <c r="B338" s="4" t="s">
        <v>382</v>
      </c>
      <c r="C338" s="4" t="s">
        <v>429</v>
      </c>
      <c r="D338" s="4" t="s">
        <v>430</v>
      </c>
      <c r="E338" s="4" t="s">
        <v>29</v>
      </c>
      <c r="F338" s="7" t="s">
        <v>30</v>
      </c>
      <c r="G338" s="4" t="s">
        <v>439</v>
      </c>
      <c r="H338" s="7" t="s">
        <v>1409</v>
      </c>
      <c r="I338" s="74">
        <v>300</v>
      </c>
      <c r="J338" s="74">
        <v>269.7</v>
      </c>
      <c r="K338" s="74">
        <v>163.16482999999999</v>
      </c>
      <c r="L338" s="74">
        <v>106.53516999999999</v>
      </c>
      <c r="M338" s="163">
        <v>60.498639228772703</v>
      </c>
      <c r="P338" s="22"/>
    </row>
    <row r="339" spans="1:16" ht="31" x14ac:dyDescent="0.35">
      <c r="A339" s="4" t="s">
        <v>381</v>
      </c>
      <c r="B339" s="4" t="s">
        <v>382</v>
      </c>
      <c r="C339" s="4" t="s">
        <v>429</v>
      </c>
      <c r="D339" s="4" t="s">
        <v>430</v>
      </c>
      <c r="E339" s="4" t="s">
        <v>29</v>
      </c>
      <c r="F339" s="7" t="s">
        <v>30</v>
      </c>
      <c r="G339" s="4" t="s">
        <v>453</v>
      </c>
      <c r="H339" s="7" t="s">
        <v>1194</v>
      </c>
      <c r="I339" s="74">
        <v>50</v>
      </c>
      <c r="J339" s="74">
        <v>50</v>
      </c>
      <c r="K339" s="74">
        <v>3.5610900000000001</v>
      </c>
      <c r="L339" s="74">
        <v>46.43891</v>
      </c>
      <c r="M339" s="163">
        <v>7.1221800000000002</v>
      </c>
      <c r="P339" s="22"/>
    </row>
    <row r="340" spans="1:16" ht="31" x14ac:dyDescent="0.35">
      <c r="A340" s="4" t="s">
        <v>381</v>
      </c>
      <c r="B340" s="4" t="s">
        <v>382</v>
      </c>
      <c r="C340" s="4" t="s">
        <v>429</v>
      </c>
      <c r="D340" s="4" t="s">
        <v>430</v>
      </c>
      <c r="E340" s="4" t="s">
        <v>29</v>
      </c>
      <c r="F340" s="7" t="s">
        <v>30</v>
      </c>
      <c r="G340" s="4" t="s">
        <v>454</v>
      </c>
      <c r="H340" s="7" t="s">
        <v>1195</v>
      </c>
      <c r="I340" s="74">
        <v>50</v>
      </c>
      <c r="J340" s="74">
        <v>50</v>
      </c>
      <c r="K340" s="74">
        <v>4.1575600000000001</v>
      </c>
      <c r="L340" s="74">
        <v>45.842440000000003</v>
      </c>
      <c r="M340" s="163">
        <v>8.3151200000000003</v>
      </c>
      <c r="P340" s="22"/>
    </row>
    <row r="341" spans="1:16" x14ac:dyDescent="0.35">
      <c r="A341" s="4" t="s">
        <v>381</v>
      </c>
      <c r="B341" s="4" t="s">
        <v>382</v>
      </c>
      <c r="C341" s="4" t="s">
        <v>429</v>
      </c>
      <c r="D341" s="4" t="s">
        <v>430</v>
      </c>
      <c r="E341" s="4" t="s">
        <v>29</v>
      </c>
      <c r="F341" s="7" t="s">
        <v>30</v>
      </c>
      <c r="G341" s="4" t="s">
        <v>455</v>
      </c>
      <c r="H341" s="7" t="s">
        <v>1196</v>
      </c>
      <c r="I341" s="74">
        <v>250</v>
      </c>
      <c r="J341" s="74">
        <v>250</v>
      </c>
      <c r="K341" s="74">
        <v>19.266069999999999</v>
      </c>
      <c r="L341" s="74">
        <v>230.73392999999999</v>
      </c>
      <c r="M341" s="163">
        <v>7.7064279999999998</v>
      </c>
      <c r="P341" s="22"/>
    </row>
    <row r="342" spans="1:16" x14ac:dyDescent="0.35">
      <c r="A342" s="4" t="s">
        <v>381</v>
      </c>
      <c r="B342" s="4" t="s">
        <v>382</v>
      </c>
      <c r="C342" s="4" t="s">
        <v>429</v>
      </c>
      <c r="D342" s="4" t="s">
        <v>430</v>
      </c>
      <c r="E342" s="4" t="s">
        <v>29</v>
      </c>
      <c r="F342" s="7" t="s">
        <v>30</v>
      </c>
      <c r="G342" s="4" t="s">
        <v>456</v>
      </c>
      <c r="H342" s="7" t="s">
        <v>457</v>
      </c>
      <c r="I342" s="74">
        <v>250</v>
      </c>
      <c r="J342" s="74">
        <v>0</v>
      </c>
      <c r="K342" s="74">
        <v>0</v>
      </c>
      <c r="L342" s="74">
        <v>0</v>
      </c>
      <c r="M342" s="163">
        <v>0</v>
      </c>
      <c r="P342" s="22"/>
    </row>
    <row r="343" spans="1:16" ht="31" x14ac:dyDescent="0.35">
      <c r="A343" s="4" t="s">
        <v>381</v>
      </c>
      <c r="B343" s="4" t="s">
        <v>382</v>
      </c>
      <c r="C343" s="4" t="s">
        <v>429</v>
      </c>
      <c r="D343" s="4" t="s">
        <v>430</v>
      </c>
      <c r="E343" s="4" t="s">
        <v>29</v>
      </c>
      <c r="F343" s="7" t="s">
        <v>30</v>
      </c>
      <c r="G343" s="4" t="s">
        <v>458</v>
      </c>
      <c r="H343" s="7" t="s">
        <v>459</v>
      </c>
      <c r="I343" s="74">
        <v>150</v>
      </c>
      <c r="J343" s="74">
        <v>0</v>
      </c>
      <c r="K343" s="74">
        <v>0</v>
      </c>
      <c r="L343" s="74">
        <v>0</v>
      </c>
      <c r="M343" s="163">
        <v>0</v>
      </c>
      <c r="P343" s="22"/>
    </row>
    <row r="344" spans="1:16" ht="31" x14ac:dyDescent="0.35">
      <c r="A344" s="4" t="s">
        <v>381</v>
      </c>
      <c r="B344" s="4" t="s">
        <v>382</v>
      </c>
      <c r="C344" s="4" t="s">
        <v>429</v>
      </c>
      <c r="D344" s="4" t="s">
        <v>430</v>
      </c>
      <c r="E344" s="4" t="s">
        <v>29</v>
      </c>
      <c r="F344" s="7" t="s">
        <v>30</v>
      </c>
      <c r="G344" s="4" t="s">
        <v>460</v>
      </c>
      <c r="H344" s="7" t="s">
        <v>1454</v>
      </c>
      <c r="I344" s="74">
        <v>200</v>
      </c>
      <c r="J344" s="74">
        <v>350</v>
      </c>
      <c r="K344" s="74">
        <v>75.342280000000002</v>
      </c>
      <c r="L344" s="74">
        <v>274.65771999999998</v>
      </c>
      <c r="M344" s="163">
        <v>21.526365714285713</v>
      </c>
      <c r="P344" s="22"/>
    </row>
    <row r="345" spans="1:16" x14ac:dyDescent="0.35">
      <c r="A345" s="4" t="s">
        <v>381</v>
      </c>
      <c r="B345" s="4" t="s">
        <v>382</v>
      </c>
      <c r="C345" s="4" t="s">
        <v>429</v>
      </c>
      <c r="D345" s="4" t="s">
        <v>430</v>
      </c>
      <c r="E345" s="4" t="s">
        <v>29</v>
      </c>
      <c r="F345" s="7" t="s">
        <v>30</v>
      </c>
      <c r="G345" s="4" t="s">
        <v>461</v>
      </c>
      <c r="H345" s="7" t="s">
        <v>1197</v>
      </c>
      <c r="I345" s="74">
        <v>50</v>
      </c>
      <c r="J345" s="74">
        <v>50</v>
      </c>
      <c r="K345" s="74">
        <v>0</v>
      </c>
      <c r="L345" s="74">
        <v>50</v>
      </c>
      <c r="M345" s="163">
        <v>0</v>
      </c>
      <c r="P345" s="22"/>
    </row>
    <row r="346" spans="1:16" ht="31" x14ac:dyDescent="0.35">
      <c r="A346" s="4" t="s">
        <v>381</v>
      </c>
      <c r="B346" s="4" t="s">
        <v>382</v>
      </c>
      <c r="C346" s="4" t="s">
        <v>429</v>
      </c>
      <c r="D346" s="4" t="s">
        <v>430</v>
      </c>
      <c r="E346" s="4" t="s">
        <v>29</v>
      </c>
      <c r="F346" s="7" t="s">
        <v>30</v>
      </c>
      <c r="G346" s="4" t="s">
        <v>462</v>
      </c>
      <c r="H346" s="7" t="s">
        <v>1198</v>
      </c>
      <c r="I346" s="74">
        <v>100</v>
      </c>
      <c r="J346" s="74">
        <v>100</v>
      </c>
      <c r="K346" s="74">
        <v>75.082139999999995</v>
      </c>
      <c r="L346" s="74">
        <v>24.917860000000001</v>
      </c>
      <c r="M346" s="163">
        <v>75.082139999999995</v>
      </c>
      <c r="P346" s="22"/>
    </row>
    <row r="347" spans="1:16" ht="31" x14ac:dyDescent="0.35">
      <c r="A347" s="4" t="s">
        <v>381</v>
      </c>
      <c r="B347" s="4" t="s">
        <v>382</v>
      </c>
      <c r="C347" s="4" t="s">
        <v>429</v>
      </c>
      <c r="D347" s="4" t="s">
        <v>430</v>
      </c>
      <c r="E347" s="4" t="s">
        <v>29</v>
      </c>
      <c r="F347" s="7" t="s">
        <v>30</v>
      </c>
      <c r="G347" s="4" t="s">
        <v>463</v>
      </c>
      <c r="H347" s="7" t="s">
        <v>1199</v>
      </c>
      <c r="I347" s="74">
        <v>100</v>
      </c>
      <c r="J347" s="74">
        <v>0</v>
      </c>
      <c r="K347" s="74">
        <v>0</v>
      </c>
      <c r="L347" s="74">
        <v>0</v>
      </c>
      <c r="M347" s="163">
        <v>0</v>
      </c>
      <c r="P347" s="22"/>
    </row>
    <row r="348" spans="1:16" ht="31" x14ac:dyDescent="0.35">
      <c r="A348" s="4" t="s">
        <v>381</v>
      </c>
      <c r="B348" s="4" t="s">
        <v>382</v>
      </c>
      <c r="C348" s="4" t="s">
        <v>429</v>
      </c>
      <c r="D348" s="4" t="s">
        <v>430</v>
      </c>
      <c r="E348" s="4" t="s">
        <v>29</v>
      </c>
      <c r="F348" s="7" t="s">
        <v>30</v>
      </c>
      <c r="G348" s="4" t="s">
        <v>464</v>
      </c>
      <c r="H348" s="7" t="s">
        <v>1200</v>
      </c>
      <c r="I348" s="74">
        <v>120</v>
      </c>
      <c r="J348" s="74">
        <v>0</v>
      </c>
      <c r="K348" s="74">
        <v>0</v>
      </c>
      <c r="L348" s="74">
        <v>0</v>
      </c>
      <c r="M348" s="163">
        <v>0</v>
      </c>
      <c r="P348" s="22"/>
    </row>
    <row r="349" spans="1:16" ht="31" x14ac:dyDescent="0.35">
      <c r="A349" s="4" t="s">
        <v>381</v>
      </c>
      <c r="B349" s="4" t="s">
        <v>382</v>
      </c>
      <c r="C349" s="4" t="s">
        <v>429</v>
      </c>
      <c r="D349" s="4" t="s">
        <v>430</v>
      </c>
      <c r="E349" s="4" t="s">
        <v>29</v>
      </c>
      <c r="F349" s="7" t="s">
        <v>30</v>
      </c>
      <c r="G349" s="4" t="s">
        <v>465</v>
      </c>
      <c r="H349" s="7" t="s">
        <v>1201</v>
      </c>
      <c r="I349" s="74">
        <v>200</v>
      </c>
      <c r="J349" s="74">
        <v>100</v>
      </c>
      <c r="K349" s="74">
        <v>47.79016</v>
      </c>
      <c r="L349" s="74">
        <v>52.20984</v>
      </c>
      <c r="M349" s="163">
        <v>47.79016</v>
      </c>
      <c r="P349" s="22"/>
    </row>
    <row r="350" spans="1:16" x14ac:dyDescent="0.35">
      <c r="A350" s="4" t="s">
        <v>381</v>
      </c>
      <c r="B350" s="4" t="s">
        <v>382</v>
      </c>
      <c r="C350" s="4" t="s">
        <v>429</v>
      </c>
      <c r="D350" s="4" t="s">
        <v>430</v>
      </c>
      <c r="E350" s="4" t="s">
        <v>29</v>
      </c>
      <c r="F350" s="7" t="s">
        <v>30</v>
      </c>
      <c r="G350" s="4" t="s">
        <v>1202</v>
      </c>
      <c r="H350" s="7" t="s">
        <v>1203</v>
      </c>
      <c r="I350" s="74">
        <v>600</v>
      </c>
      <c r="J350" s="74">
        <v>357</v>
      </c>
      <c r="K350" s="74">
        <v>251.06319999999999</v>
      </c>
      <c r="L350" s="74">
        <v>105.93680000000001</v>
      </c>
      <c r="M350" s="163">
        <v>70.325826330532209</v>
      </c>
      <c r="P350" s="22"/>
    </row>
    <row r="351" spans="1:16" x14ac:dyDescent="0.35">
      <c r="A351" s="4" t="s">
        <v>381</v>
      </c>
      <c r="B351" s="4" t="s">
        <v>382</v>
      </c>
      <c r="C351" s="4" t="s">
        <v>429</v>
      </c>
      <c r="D351" s="4" t="s">
        <v>430</v>
      </c>
      <c r="E351" s="4" t="s">
        <v>29</v>
      </c>
      <c r="F351" s="7" t="s">
        <v>30</v>
      </c>
      <c r="G351" s="4" t="s">
        <v>1204</v>
      </c>
      <c r="H351" s="7" t="s">
        <v>1205</v>
      </c>
      <c r="I351" s="74">
        <v>600</v>
      </c>
      <c r="J351" s="74">
        <v>621.9</v>
      </c>
      <c r="K351" s="74">
        <v>612.63147000000004</v>
      </c>
      <c r="L351" s="74">
        <v>9.2685300000000002</v>
      </c>
      <c r="M351" s="163">
        <v>98.509643029425945</v>
      </c>
      <c r="P351" s="22"/>
    </row>
    <row r="352" spans="1:16" ht="31" x14ac:dyDescent="0.35">
      <c r="A352" s="4" t="s">
        <v>381</v>
      </c>
      <c r="B352" s="4" t="s">
        <v>382</v>
      </c>
      <c r="C352" s="4" t="s">
        <v>429</v>
      </c>
      <c r="D352" s="4" t="s">
        <v>430</v>
      </c>
      <c r="E352" s="4" t="s">
        <v>29</v>
      </c>
      <c r="F352" s="7" t="s">
        <v>30</v>
      </c>
      <c r="G352" s="4" t="s">
        <v>1206</v>
      </c>
      <c r="H352" s="7" t="s">
        <v>1207</v>
      </c>
      <c r="I352" s="74">
        <v>250</v>
      </c>
      <c r="J352" s="74">
        <v>0</v>
      </c>
      <c r="K352" s="74">
        <v>0</v>
      </c>
      <c r="L352" s="74">
        <v>0</v>
      </c>
      <c r="M352" s="163">
        <v>0</v>
      </c>
      <c r="P352" s="22"/>
    </row>
    <row r="353" spans="1:16" x14ac:dyDescent="0.35">
      <c r="A353" s="4" t="s">
        <v>381</v>
      </c>
      <c r="B353" s="4" t="s">
        <v>382</v>
      </c>
      <c r="C353" s="4" t="s">
        <v>429</v>
      </c>
      <c r="D353" s="4" t="s">
        <v>430</v>
      </c>
      <c r="E353" s="4" t="s">
        <v>29</v>
      </c>
      <c r="F353" s="7" t="s">
        <v>30</v>
      </c>
      <c r="G353" s="4" t="s">
        <v>432</v>
      </c>
      <c r="H353" s="7" t="s">
        <v>1180</v>
      </c>
      <c r="I353" s="74">
        <v>150</v>
      </c>
      <c r="J353" s="74">
        <v>150</v>
      </c>
      <c r="K353" s="74">
        <v>66.581000000000003</v>
      </c>
      <c r="L353" s="74">
        <v>83.418999999999997</v>
      </c>
      <c r="M353" s="163">
        <v>44.387333333333331</v>
      </c>
      <c r="P353" s="22"/>
    </row>
    <row r="354" spans="1:16" x14ac:dyDescent="0.35">
      <c r="A354" s="241" t="s">
        <v>1580</v>
      </c>
      <c r="B354" s="241"/>
      <c r="C354" s="241"/>
      <c r="D354" s="241"/>
      <c r="E354" s="241"/>
      <c r="F354" s="241"/>
      <c r="G354" s="241"/>
      <c r="H354" s="241"/>
      <c r="I354" s="75">
        <v>12280</v>
      </c>
      <c r="J354" s="75">
        <v>10721.3</v>
      </c>
      <c r="K354" s="75">
        <v>6324.22</v>
      </c>
      <c r="L354" s="75">
        <v>4397.08</v>
      </c>
      <c r="M354" s="164">
        <v>58.99</v>
      </c>
      <c r="P354" s="22"/>
    </row>
    <row r="355" spans="1:16" ht="31" x14ac:dyDescent="0.35">
      <c r="A355" s="4" t="s">
        <v>381</v>
      </c>
      <c r="B355" s="4" t="s">
        <v>382</v>
      </c>
      <c r="C355" s="4" t="s">
        <v>466</v>
      </c>
      <c r="D355" s="4" t="s">
        <v>467</v>
      </c>
      <c r="E355" s="4" t="s">
        <v>42</v>
      </c>
      <c r="F355" s="7" t="s">
        <v>43</v>
      </c>
      <c r="G355" s="4" t="s">
        <v>470</v>
      </c>
      <c r="H355" s="7" t="s">
        <v>1210</v>
      </c>
      <c r="I355" s="74">
        <v>0</v>
      </c>
      <c r="J355" s="74">
        <v>38</v>
      </c>
      <c r="K355" s="74">
        <v>35.765999999999998</v>
      </c>
      <c r="L355" s="74">
        <v>2.234</v>
      </c>
      <c r="M355" s="163">
        <v>94.121052631578948</v>
      </c>
      <c r="P355" s="22"/>
    </row>
    <row r="356" spans="1:16" x14ac:dyDescent="0.35">
      <c r="A356" s="4" t="s">
        <v>381</v>
      </c>
      <c r="B356" s="4" t="s">
        <v>382</v>
      </c>
      <c r="C356" s="4" t="s">
        <v>466</v>
      </c>
      <c r="D356" s="4" t="s">
        <v>467</v>
      </c>
      <c r="E356" s="4" t="s">
        <v>206</v>
      </c>
      <c r="F356" s="7" t="s">
        <v>207</v>
      </c>
      <c r="G356" s="4" t="s">
        <v>468</v>
      </c>
      <c r="H356" s="7" t="s">
        <v>1208</v>
      </c>
      <c r="I356" s="74">
        <v>5300</v>
      </c>
      <c r="J356" s="74">
        <v>5300</v>
      </c>
      <c r="K356" s="74">
        <v>5143.5345299999999</v>
      </c>
      <c r="L356" s="74">
        <v>156.46547000000001</v>
      </c>
      <c r="M356" s="163">
        <v>97.047821320754707</v>
      </c>
      <c r="P356" s="22"/>
    </row>
    <row r="357" spans="1:16" x14ac:dyDescent="0.35">
      <c r="A357" s="4" t="s">
        <v>381</v>
      </c>
      <c r="B357" s="4" t="s">
        <v>382</v>
      </c>
      <c r="C357" s="4" t="s">
        <v>466</v>
      </c>
      <c r="D357" s="4" t="s">
        <v>467</v>
      </c>
      <c r="E357" s="4" t="s">
        <v>15</v>
      </c>
      <c r="F357" s="7" t="s">
        <v>16</v>
      </c>
      <c r="G357" s="4" t="s">
        <v>469</v>
      </c>
      <c r="H357" s="7" t="s">
        <v>1209</v>
      </c>
      <c r="I357" s="74">
        <v>1500</v>
      </c>
      <c r="J357" s="74">
        <v>1665</v>
      </c>
      <c r="K357" s="74">
        <v>1661.2578599999999</v>
      </c>
      <c r="L357" s="74">
        <v>3.74214</v>
      </c>
      <c r="M357" s="163">
        <v>99.775246846846855</v>
      </c>
      <c r="P357" s="22"/>
    </row>
    <row r="358" spans="1:16" x14ac:dyDescent="0.35">
      <c r="A358" s="4" t="s">
        <v>381</v>
      </c>
      <c r="B358" s="4" t="s">
        <v>382</v>
      </c>
      <c r="C358" s="4" t="s">
        <v>466</v>
      </c>
      <c r="D358" s="4" t="s">
        <v>467</v>
      </c>
      <c r="E358" s="4" t="s">
        <v>15</v>
      </c>
      <c r="F358" s="7" t="s">
        <v>16</v>
      </c>
      <c r="G358" s="4" t="s">
        <v>470</v>
      </c>
      <c r="H358" s="7" t="s">
        <v>1210</v>
      </c>
      <c r="I358" s="74">
        <v>300</v>
      </c>
      <c r="J358" s="74">
        <v>450</v>
      </c>
      <c r="K358" s="74">
        <v>408.50866000000002</v>
      </c>
      <c r="L358" s="74">
        <v>41.491340000000001</v>
      </c>
      <c r="M358" s="163">
        <v>90.779702222222227</v>
      </c>
      <c r="P358" s="22"/>
    </row>
    <row r="359" spans="1:16" x14ac:dyDescent="0.35">
      <c r="A359" s="4" t="s">
        <v>381</v>
      </c>
      <c r="B359" s="4" t="s">
        <v>382</v>
      </c>
      <c r="C359" s="4" t="s">
        <v>466</v>
      </c>
      <c r="D359" s="4" t="s">
        <v>467</v>
      </c>
      <c r="E359" s="4" t="s">
        <v>15</v>
      </c>
      <c r="F359" s="7" t="s">
        <v>16</v>
      </c>
      <c r="G359" s="4" t="s">
        <v>471</v>
      </c>
      <c r="H359" s="7" t="s">
        <v>472</v>
      </c>
      <c r="I359" s="74">
        <v>350</v>
      </c>
      <c r="J359" s="74">
        <v>350</v>
      </c>
      <c r="K359" s="74">
        <v>345.89596999999998</v>
      </c>
      <c r="L359" s="74">
        <v>4.1040299999999998</v>
      </c>
      <c r="M359" s="163">
        <v>98.827420000000004</v>
      </c>
      <c r="P359" s="22"/>
    </row>
    <row r="360" spans="1:16" x14ac:dyDescent="0.35">
      <c r="A360" s="4" t="s">
        <v>381</v>
      </c>
      <c r="B360" s="4" t="s">
        <v>382</v>
      </c>
      <c r="C360" s="4" t="s">
        <v>466</v>
      </c>
      <c r="D360" s="4" t="s">
        <v>467</v>
      </c>
      <c r="E360" s="4" t="s">
        <v>29</v>
      </c>
      <c r="F360" s="7" t="s">
        <v>30</v>
      </c>
      <c r="G360" s="4" t="s">
        <v>473</v>
      </c>
      <c r="H360" s="7" t="s">
        <v>474</v>
      </c>
      <c r="I360" s="74">
        <v>90</v>
      </c>
      <c r="J360" s="74">
        <v>90</v>
      </c>
      <c r="K360" s="74">
        <v>54.384999999999998</v>
      </c>
      <c r="L360" s="74">
        <v>35.615000000000002</v>
      </c>
      <c r="M360" s="163">
        <v>60.427777777777784</v>
      </c>
      <c r="P360" s="22"/>
    </row>
    <row r="361" spans="1:16" x14ac:dyDescent="0.35">
      <c r="A361" s="4" t="s">
        <v>381</v>
      </c>
      <c r="B361" s="4" t="s">
        <v>382</v>
      </c>
      <c r="C361" s="4" t="s">
        <v>466</v>
      </c>
      <c r="D361" s="4" t="s">
        <v>467</v>
      </c>
      <c r="E361" s="4" t="s">
        <v>29</v>
      </c>
      <c r="F361" s="7" t="s">
        <v>30</v>
      </c>
      <c r="G361" s="4" t="s">
        <v>475</v>
      </c>
      <c r="H361" s="7" t="s">
        <v>1211</v>
      </c>
      <c r="I361" s="74">
        <v>500</v>
      </c>
      <c r="J361" s="74">
        <v>435</v>
      </c>
      <c r="K361" s="74">
        <v>277.06992000000002</v>
      </c>
      <c r="L361" s="74">
        <v>157.93008</v>
      </c>
      <c r="M361" s="163">
        <v>63.694234482758617</v>
      </c>
      <c r="P361" s="22"/>
    </row>
    <row r="362" spans="1:16" x14ac:dyDescent="0.35">
      <c r="A362" s="241" t="s">
        <v>1581</v>
      </c>
      <c r="B362" s="241"/>
      <c r="C362" s="241"/>
      <c r="D362" s="241"/>
      <c r="E362" s="241"/>
      <c r="F362" s="241"/>
      <c r="G362" s="241"/>
      <c r="H362" s="241"/>
      <c r="I362" s="75">
        <v>8040</v>
      </c>
      <c r="J362" s="75">
        <v>8328</v>
      </c>
      <c r="K362" s="75">
        <v>7926.43</v>
      </c>
      <c r="L362" s="75">
        <v>401.58</v>
      </c>
      <c r="M362" s="164">
        <v>95.18</v>
      </c>
      <c r="P362" s="22"/>
    </row>
    <row r="363" spans="1:16" ht="31" x14ac:dyDescent="0.35">
      <c r="A363" s="4" t="s">
        <v>381</v>
      </c>
      <c r="B363" s="4" t="s">
        <v>382</v>
      </c>
      <c r="C363" s="4" t="s">
        <v>476</v>
      </c>
      <c r="D363" s="4" t="s">
        <v>477</v>
      </c>
      <c r="E363" s="4" t="s">
        <v>42</v>
      </c>
      <c r="F363" s="7" t="s">
        <v>43</v>
      </c>
      <c r="G363" s="4" t="s">
        <v>478</v>
      </c>
      <c r="H363" s="7" t="s">
        <v>479</v>
      </c>
      <c r="I363" s="74">
        <v>15</v>
      </c>
      <c r="J363" s="74">
        <v>15</v>
      </c>
      <c r="K363" s="74">
        <v>0</v>
      </c>
      <c r="L363" s="74">
        <v>15</v>
      </c>
      <c r="M363" s="163">
        <v>0</v>
      </c>
      <c r="P363" s="22"/>
    </row>
    <row r="364" spans="1:16" ht="31" x14ac:dyDescent="0.35">
      <c r="A364" s="4" t="s">
        <v>381</v>
      </c>
      <c r="B364" s="4" t="s">
        <v>382</v>
      </c>
      <c r="C364" s="4" t="s">
        <v>476</v>
      </c>
      <c r="D364" s="4" t="s">
        <v>477</v>
      </c>
      <c r="E364" s="4" t="s">
        <v>42</v>
      </c>
      <c r="F364" s="7" t="s">
        <v>43</v>
      </c>
      <c r="G364" s="4" t="s">
        <v>1212</v>
      </c>
      <c r="H364" s="7" t="s">
        <v>1213</v>
      </c>
      <c r="I364" s="74">
        <v>50</v>
      </c>
      <c r="J364" s="74">
        <v>50</v>
      </c>
      <c r="K364" s="74">
        <v>30.8</v>
      </c>
      <c r="L364" s="74">
        <v>19.2</v>
      </c>
      <c r="M364" s="163">
        <v>61.6</v>
      </c>
      <c r="P364" s="22"/>
    </row>
    <row r="365" spans="1:16" ht="31" x14ac:dyDescent="0.35">
      <c r="A365" s="4" t="s">
        <v>381</v>
      </c>
      <c r="B365" s="4" t="s">
        <v>382</v>
      </c>
      <c r="C365" s="4" t="s">
        <v>476</v>
      </c>
      <c r="D365" s="4" t="s">
        <v>477</v>
      </c>
      <c r="E365" s="4" t="s">
        <v>45</v>
      </c>
      <c r="F365" s="7" t="s">
        <v>1472</v>
      </c>
      <c r="G365" s="4" t="s">
        <v>480</v>
      </c>
      <c r="H365" s="7" t="s">
        <v>481</v>
      </c>
      <c r="I365" s="74">
        <v>10</v>
      </c>
      <c r="J365" s="74">
        <v>10</v>
      </c>
      <c r="K365" s="74">
        <v>5.2839999999999998</v>
      </c>
      <c r="L365" s="74">
        <v>4.7160000000000002</v>
      </c>
      <c r="M365" s="163">
        <v>52.84</v>
      </c>
      <c r="P365" s="22"/>
    </row>
    <row r="366" spans="1:16" ht="46.5" x14ac:dyDescent="0.35">
      <c r="A366" s="4" t="s">
        <v>381</v>
      </c>
      <c r="B366" s="4" t="s">
        <v>382</v>
      </c>
      <c r="C366" s="4" t="s">
        <v>476</v>
      </c>
      <c r="D366" s="4" t="s">
        <v>477</v>
      </c>
      <c r="E366" s="4" t="s">
        <v>111</v>
      </c>
      <c r="F366" s="7" t="s">
        <v>1474</v>
      </c>
      <c r="G366" s="4" t="s">
        <v>482</v>
      </c>
      <c r="H366" s="7" t="s">
        <v>1214</v>
      </c>
      <c r="I366" s="74">
        <v>60</v>
      </c>
      <c r="J366" s="74">
        <v>60</v>
      </c>
      <c r="K366" s="74">
        <v>45.292000000000002</v>
      </c>
      <c r="L366" s="74">
        <v>14.708</v>
      </c>
      <c r="M366" s="163">
        <v>75.486666666666665</v>
      </c>
      <c r="P366" s="22"/>
    </row>
    <row r="367" spans="1:16" x14ac:dyDescent="0.35">
      <c r="A367" s="4" t="s">
        <v>381</v>
      </c>
      <c r="B367" s="4" t="s">
        <v>382</v>
      </c>
      <c r="C367" s="4" t="s">
        <v>476</v>
      </c>
      <c r="D367" s="4" t="s">
        <v>477</v>
      </c>
      <c r="E367" s="4" t="s">
        <v>206</v>
      </c>
      <c r="F367" s="7" t="s">
        <v>207</v>
      </c>
      <c r="G367" s="4" t="s">
        <v>482</v>
      </c>
      <c r="H367" s="7" t="s">
        <v>1214</v>
      </c>
      <c r="I367" s="74">
        <v>90</v>
      </c>
      <c r="J367" s="74">
        <v>90</v>
      </c>
      <c r="K367" s="74">
        <v>0.74946999999999997</v>
      </c>
      <c r="L367" s="74">
        <v>89.250529999999998</v>
      </c>
      <c r="M367" s="163">
        <v>0.83274444444444451</v>
      </c>
      <c r="P367" s="22"/>
    </row>
    <row r="368" spans="1:16" x14ac:dyDescent="0.35">
      <c r="A368" s="4" t="s">
        <v>381</v>
      </c>
      <c r="B368" s="4" t="s">
        <v>382</v>
      </c>
      <c r="C368" s="4" t="s">
        <v>476</v>
      </c>
      <c r="D368" s="4" t="s">
        <v>477</v>
      </c>
      <c r="E368" s="4" t="s">
        <v>15</v>
      </c>
      <c r="F368" s="7" t="s">
        <v>16</v>
      </c>
      <c r="G368" s="4" t="s">
        <v>484</v>
      </c>
      <c r="H368" s="7" t="s">
        <v>1215</v>
      </c>
      <c r="I368" s="74">
        <v>600</v>
      </c>
      <c r="J368" s="74">
        <v>1155</v>
      </c>
      <c r="K368" s="74">
        <v>1153.0885000000001</v>
      </c>
      <c r="L368" s="74">
        <v>1.9115</v>
      </c>
      <c r="M368" s="163">
        <v>99.834502164502155</v>
      </c>
      <c r="P368" s="22"/>
    </row>
    <row r="369" spans="1:16" x14ac:dyDescent="0.35">
      <c r="A369" s="4" t="s">
        <v>381</v>
      </c>
      <c r="B369" s="4" t="s">
        <v>382</v>
      </c>
      <c r="C369" s="4" t="s">
        <v>476</v>
      </c>
      <c r="D369" s="4" t="s">
        <v>477</v>
      </c>
      <c r="E369" s="4" t="s">
        <v>15</v>
      </c>
      <c r="F369" s="7" t="s">
        <v>16</v>
      </c>
      <c r="G369" s="4" t="s">
        <v>485</v>
      </c>
      <c r="H369" s="7" t="s">
        <v>1216</v>
      </c>
      <c r="I369" s="74">
        <v>400</v>
      </c>
      <c r="J369" s="74">
        <v>400</v>
      </c>
      <c r="K369" s="74">
        <v>277.21100000000001</v>
      </c>
      <c r="L369" s="74">
        <v>122.789</v>
      </c>
      <c r="M369" s="163">
        <v>69.302750000000003</v>
      </c>
      <c r="P369" s="22"/>
    </row>
    <row r="370" spans="1:16" x14ac:dyDescent="0.35">
      <c r="A370" s="4" t="s">
        <v>381</v>
      </c>
      <c r="B370" s="4" t="s">
        <v>382</v>
      </c>
      <c r="C370" s="4" t="s">
        <v>476</v>
      </c>
      <c r="D370" s="4" t="s">
        <v>477</v>
      </c>
      <c r="E370" s="4" t="s">
        <v>15</v>
      </c>
      <c r="F370" s="7" t="s">
        <v>16</v>
      </c>
      <c r="G370" s="4" t="s">
        <v>486</v>
      </c>
      <c r="H370" s="7" t="s">
        <v>1217</v>
      </c>
      <c r="I370" s="74">
        <v>385</v>
      </c>
      <c r="J370" s="74">
        <v>260</v>
      </c>
      <c r="K370" s="74">
        <v>258.28699999999998</v>
      </c>
      <c r="L370" s="74">
        <v>1.7130000000000001</v>
      </c>
      <c r="M370" s="163">
        <v>99.341153846153844</v>
      </c>
      <c r="P370" s="22"/>
    </row>
    <row r="371" spans="1:16" ht="31" x14ac:dyDescent="0.35">
      <c r="A371" s="4" t="s">
        <v>381</v>
      </c>
      <c r="B371" s="4" t="s">
        <v>382</v>
      </c>
      <c r="C371" s="4" t="s">
        <v>476</v>
      </c>
      <c r="D371" s="4" t="s">
        <v>477</v>
      </c>
      <c r="E371" s="4" t="s">
        <v>15</v>
      </c>
      <c r="F371" s="7" t="s">
        <v>16</v>
      </c>
      <c r="G371" s="4" t="s">
        <v>1212</v>
      </c>
      <c r="H371" s="7" t="s">
        <v>1213</v>
      </c>
      <c r="I371" s="74">
        <v>300</v>
      </c>
      <c r="J371" s="74">
        <v>290</v>
      </c>
      <c r="K371" s="74">
        <v>243.65944999999999</v>
      </c>
      <c r="L371" s="74">
        <v>46.34055</v>
      </c>
      <c r="M371" s="163">
        <v>84.020499999999998</v>
      </c>
      <c r="P371" s="22"/>
    </row>
    <row r="372" spans="1:16" x14ac:dyDescent="0.35">
      <c r="A372" s="4" t="s">
        <v>381</v>
      </c>
      <c r="B372" s="4" t="s">
        <v>382</v>
      </c>
      <c r="C372" s="4" t="s">
        <v>476</v>
      </c>
      <c r="D372" s="4" t="s">
        <v>477</v>
      </c>
      <c r="E372" s="4" t="s">
        <v>29</v>
      </c>
      <c r="F372" s="7" t="s">
        <v>30</v>
      </c>
      <c r="G372" s="4" t="s">
        <v>487</v>
      </c>
      <c r="H372" s="7" t="s">
        <v>488</v>
      </c>
      <c r="I372" s="74">
        <v>16</v>
      </c>
      <c r="J372" s="74">
        <v>11</v>
      </c>
      <c r="K372" s="74">
        <v>8.7119999999999997</v>
      </c>
      <c r="L372" s="74">
        <v>2.2879999999999998</v>
      </c>
      <c r="M372" s="163">
        <v>79.2</v>
      </c>
      <c r="P372" s="22"/>
    </row>
    <row r="373" spans="1:16" x14ac:dyDescent="0.35">
      <c r="A373" s="4" t="s">
        <v>381</v>
      </c>
      <c r="B373" s="4" t="s">
        <v>382</v>
      </c>
      <c r="C373" s="4" t="s">
        <v>476</v>
      </c>
      <c r="D373" s="4" t="s">
        <v>477</v>
      </c>
      <c r="E373" s="4" t="s">
        <v>29</v>
      </c>
      <c r="F373" s="7" t="s">
        <v>30</v>
      </c>
      <c r="G373" s="4" t="s">
        <v>489</v>
      </c>
      <c r="H373" s="7" t="s">
        <v>490</v>
      </c>
      <c r="I373" s="74">
        <v>50</v>
      </c>
      <c r="J373" s="74">
        <v>40</v>
      </c>
      <c r="K373" s="74">
        <v>12.1905</v>
      </c>
      <c r="L373" s="74">
        <v>27.8095</v>
      </c>
      <c r="M373" s="163">
        <v>30.47625</v>
      </c>
      <c r="P373" s="22"/>
    </row>
    <row r="374" spans="1:16" x14ac:dyDescent="0.35">
      <c r="A374" s="4" t="s">
        <v>381</v>
      </c>
      <c r="B374" s="4" t="s">
        <v>382</v>
      </c>
      <c r="C374" s="4" t="s">
        <v>476</v>
      </c>
      <c r="D374" s="4" t="s">
        <v>477</v>
      </c>
      <c r="E374" s="4" t="s">
        <v>29</v>
      </c>
      <c r="F374" s="7" t="s">
        <v>30</v>
      </c>
      <c r="G374" s="4" t="s">
        <v>491</v>
      </c>
      <c r="H374" s="7" t="s">
        <v>492</v>
      </c>
      <c r="I374" s="74">
        <v>100</v>
      </c>
      <c r="J374" s="74">
        <v>0</v>
      </c>
      <c r="K374" s="74">
        <v>0</v>
      </c>
      <c r="L374" s="74">
        <v>0</v>
      </c>
      <c r="M374" s="163">
        <v>0</v>
      </c>
      <c r="P374" s="22"/>
    </row>
    <row r="375" spans="1:16" ht="31" x14ac:dyDescent="0.35">
      <c r="A375" s="4" t="s">
        <v>381</v>
      </c>
      <c r="B375" s="4" t="s">
        <v>382</v>
      </c>
      <c r="C375" s="4" t="s">
        <v>476</v>
      </c>
      <c r="D375" s="4" t="s">
        <v>477</v>
      </c>
      <c r="E375" s="4" t="s">
        <v>29</v>
      </c>
      <c r="F375" s="7" t="s">
        <v>30</v>
      </c>
      <c r="G375" s="4" t="s">
        <v>1212</v>
      </c>
      <c r="H375" s="7" t="s">
        <v>1213</v>
      </c>
      <c r="I375" s="74">
        <v>250</v>
      </c>
      <c r="J375" s="74">
        <v>280</v>
      </c>
      <c r="K375" s="74">
        <v>244.76969</v>
      </c>
      <c r="L375" s="74">
        <v>35.230310000000003</v>
      </c>
      <c r="M375" s="163">
        <v>87.417746428571434</v>
      </c>
      <c r="P375" s="22"/>
    </row>
    <row r="376" spans="1:16" ht="31" x14ac:dyDescent="0.35">
      <c r="A376" s="4" t="s">
        <v>381</v>
      </c>
      <c r="B376" s="4" t="s">
        <v>382</v>
      </c>
      <c r="C376" s="4" t="s">
        <v>476</v>
      </c>
      <c r="D376" s="4" t="s">
        <v>477</v>
      </c>
      <c r="E376" s="4" t="s">
        <v>493</v>
      </c>
      <c r="F376" s="7" t="s">
        <v>494</v>
      </c>
      <c r="G376" s="4" t="s">
        <v>495</v>
      </c>
      <c r="H376" s="7" t="s">
        <v>1218</v>
      </c>
      <c r="I376" s="74">
        <v>150</v>
      </c>
      <c r="J376" s="74">
        <v>215</v>
      </c>
      <c r="K376" s="74">
        <v>79.385999999999996</v>
      </c>
      <c r="L376" s="74">
        <v>135.614</v>
      </c>
      <c r="M376" s="163">
        <v>36.923720930232555</v>
      </c>
      <c r="P376" s="22"/>
    </row>
    <row r="377" spans="1:16" x14ac:dyDescent="0.35">
      <c r="A377" s="241" t="s">
        <v>1582</v>
      </c>
      <c r="B377" s="241"/>
      <c r="C377" s="241"/>
      <c r="D377" s="241"/>
      <c r="E377" s="241"/>
      <c r="F377" s="241"/>
      <c r="G377" s="241"/>
      <c r="H377" s="241"/>
      <c r="I377" s="75">
        <v>2476</v>
      </c>
      <c r="J377" s="75">
        <v>2876</v>
      </c>
      <c r="K377" s="75">
        <v>2359.4299999999998</v>
      </c>
      <c r="L377" s="75">
        <v>516.57000000000005</v>
      </c>
      <c r="M377" s="164">
        <v>82.04</v>
      </c>
      <c r="P377" s="22"/>
    </row>
    <row r="378" spans="1:16" x14ac:dyDescent="0.35">
      <c r="A378" s="4" t="s">
        <v>381</v>
      </c>
      <c r="B378" s="4" t="s">
        <v>382</v>
      </c>
      <c r="C378" s="4" t="s">
        <v>496</v>
      </c>
      <c r="D378" s="4" t="s">
        <v>497</v>
      </c>
      <c r="E378" s="4" t="s">
        <v>15</v>
      </c>
      <c r="F378" s="7" t="s">
        <v>16</v>
      </c>
      <c r="G378" s="4" t="s">
        <v>498</v>
      </c>
      <c r="H378" s="7" t="s">
        <v>1219</v>
      </c>
      <c r="I378" s="74">
        <v>400</v>
      </c>
      <c r="J378" s="74">
        <v>400</v>
      </c>
      <c r="K378" s="74">
        <v>330.42500000000001</v>
      </c>
      <c r="L378" s="74">
        <v>69.575000000000003</v>
      </c>
      <c r="M378" s="163">
        <v>82.606250000000003</v>
      </c>
      <c r="P378" s="22"/>
    </row>
    <row r="379" spans="1:16" ht="31" x14ac:dyDescent="0.35">
      <c r="A379" s="4" t="s">
        <v>381</v>
      </c>
      <c r="B379" s="4" t="s">
        <v>382</v>
      </c>
      <c r="C379" s="4" t="s">
        <v>496</v>
      </c>
      <c r="D379" s="4" t="s">
        <v>497</v>
      </c>
      <c r="E379" s="4" t="s">
        <v>15</v>
      </c>
      <c r="F379" s="7" t="s">
        <v>16</v>
      </c>
      <c r="G379" s="4" t="s">
        <v>499</v>
      </c>
      <c r="H379" s="7" t="s">
        <v>1220</v>
      </c>
      <c r="I379" s="74">
        <v>500</v>
      </c>
      <c r="J379" s="74">
        <v>500</v>
      </c>
      <c r="K379" s="74">
        <v>191.05</v>
      </c>
      <c r="L379" s="74">
        <v>308.95</v>
      </c>
      <c r="M379" s="163">
        <v>38.21</v>
      </c>
      <c r="P379" s="22"/>
    </row>
    <row r="380" spans="1:16" ht="31" x14ac:dyDescent="0.35">
      <c r="A380" s="4" t="s">
        <v>381</v>
      </c>
      <c r="B380" s="4" t="s">
        <v>382</v>
      </c>
      <c r="C380" s="4" t="s">
        <v>496</v>
      </c>
      <c r="D380" s="4" t="s">
        <v>497</v>
      </c>
      <c r="E380" s="4" t="s">
        <v>15</v>
      </c>
      <c r="F380" s="7" t="s">
        <v>16</v>
      </c>
      <c r="G380" s="4" t="s">
        <v>1535</v>
      </c>
      <c r="H380" s="7" t="s">
        <v>1536</v>
      </c>
      <c r="I380" s="74">
        <v>0</v>
      </c>
      <c r="J380" s="74">
        <v>200</v>
      </c>
      <c r="K380" s="74">
        <v>53.996250000000003</v>
      </c>
      <c r="L380" s="74">
        <v>146.00375</v>
      </c>
      <c r="M380" s="163">
        <v>26.998125000000002</v>
      </c>
      <c r="P380" s="22"/>
    </row>
    <row r="381" spans="1:16" x14ac:dyDescent="0.35">
      <c r="A381" s="241" t="s">
        <v>1583</v>
      </c>
      <c r="B381" s="241"/>
      <c r="C381" s="241"/>
      <c r="D381" s="241"/>
      <c r="E381" s="241"/>
      <c r="F381" s="241"/>
      <c r="G381" s="241"/>
      <c r="H381" s="241"/>
      <c r="I381" s="75">
        <v>900</v>
      </c>
      <c r="J381" s="75">
        <v>1100</v>
      </c>
      <c r="K381" s="75">
        <v>575.48</v>
      </c>
      <c r="L381" s="75">
        <v>524.53</v>
      </c>
      <c r="M381" s="164">
        <v>52.32</v>
      </c>
      <c r="P381" s="22"/>
    </row>
    <row r="382" spans="1:16" ht="31" x14ac:dyDescent="0.35">
      <c r="A382" s="4" t="s">
        <v>381</v>
      </c>
      <c r="B382" s="4" t="s">
        <v>382</v>
      </c>
      <c r="C382" s="4" t="s">
        <v>500</v>
      </c>
      <c r="D382" s="4" t="s">
        <v>501</v>
      </c>
      <c r="E382" s="4" t="s">
        <v>502</v>
      </c>
      <c r="F382" s="7" t="s">
        <v>503</v>
      </c>
      <c r="G382" s="4" t="s">
        <v>504</v>
      </c>
      <c r="H382" s="7" t="s">
        <v>1221</v>
      </c>
      <c r="I382" s="74">
        <v>10</v>
      </c>
      <c r="J382" s="74">
        <v>10</v>
      </c>
      <c r="K382" s="74">
        <v>7.6230000000000002</v>
      </c>
      <c r="L382" s="74">
        <v>2.3769999999999998</v>
      </c>
      <c r="M382" s="163">
        <v>76.23</v>
      </c>
      <c r="P382" s="22"/>
    </row>
    <row r="383" spans="1:16" x14ac:dyDescent="0.35">
      <c r="A383" s="4" t="s">
        <v>381</v>
      </c>
      <c r="B383" s="4" t="s">
        <v>382</v>
      </c>
      <c r="C383" s="4" t="s">
        <v>500</v>
      </c>
      <c r="D383" s="4" t="s">
        <v>501</v>
      </c>
      <c r="E383" s="4" t="s">
        <v>1222</v>
      </c>
      <c r="F383" s="7" t="s">
        <v>1223</v>
      </c>
      <c r="G383" s="4" t="s">
        <v>517</v>
      </c>
      <c r="H383" s="7" t="s">
        <v>518</v>
      </c>
      <c r="I383" s="74">
        <v>0</v>
      </c>
      <c r="J383" s="74">
        <v>70</v>
      </c>
      <c r="K383" s="74">
        <v>62.851210000000002</v>
      </c>
      <c r="L383" s="74">
        <v>7.14879</v>
      </c>
      <c r="M383" s="163">
        <v>89.787442857142864</v>
      </c>
      <c r="P383" s="22"/>
    </row>
    <row r="384" spans="1:16" ht="31" x14ac:dyDescent="0.35">
      <c r="A384" s="4" t="s">
        <v>381</v>
      </c>
      <c r="B384" s="4" t="s">
        <v>382</v>
      </c>
      <c r="C384" s="4" t="s">
        <v>500</v>
      </c>
      <c r="D384" s="4" t="s">
        <v>501</v>
      </c>
      <c r="E384" s="4" t="s">
        <v>42</v>
      </c>
      <c r="F384" s="7" t="s">
        <v>43</v>
      </c>
      <c r="G384" s="4" t="s">
        <v>505</v>
      </c>
      <c r="H384" s="7" t="s">
        <v>506</v>
      </c>
      <c r="I384" s="74">
        <v>80</v>
      </c>
      <c r="J384" s="74">
        <v>80</v>
      </c>
      <c r="K384" s="74">
        <v>44.37811</v>
      </c>
      <c r="L384" s="74">
        <v>35.62189</v>
      </c>
      <c r="M384" s="163">
        <v>55.472637499999998</v>
      </c>
      <c r="P384" s="22"/>
    </row>
    <row r="385" spans="1:16" ht="31" x14ac:dyDescent="0.35">
      <c r="A385" s="4" t="s">
        <v>381</v>
      </c>
      <c r="B385" s="4" t="s">
        <v>382</v>
      </c>
      <c r="C385" s="4" t="s">
        <v>500</v>
      </c>
      <c r="D385" s="4" t="s">
        <v>501</v>
      </c>
      <c r="E385" s="4" t="s">
        <v>507</v>
      </c>
      <c r="F385" s="7" t="s">
        <v>508</v>
      </c>
      <c r="G385" s="4" t="s">
        <v>509</v>
      </c>
      <c r="H385" s="7" t="s">
        <v>1224</v>
      </c>
      <c r="I385" s="74">
        <v>140</v>
      </c>
      <c r="J385" s="74">
        <v>140</v>
      </c>
      <c r="K385" s="74">
        <v>107.178</v>
      </c>
      <c r="L385" s="74">
        <v>32.822000000000003</v>
      </c>
      <c r="M385" s="163">
        <v>76.555714285714288</v>
      </c>
      <c r="P385" s="22"/>
    </row>
    <row r="386" spans="1:16" ht="31" x14ac:dyDescent="0.35">
      <c r="A386" s="4" t="s">
        <v>381</v>
      </c>
      <c r="B386" s="4" t="s">
        <v>382</v>
      </c>
      <c r="C386" s="4" t="s">
        <v>500</v>
      </c>
      <c r="D386" s="4" t="s">
        <v>501</v>
      </c>
      <c r="E386" s="4" t="s">
        <v>53</v>
      </c>
      <c r="F386" s="7" t="s">
        <v>54</v>
      </c>
      <c r="G386" s="4" t="s">
        <v>510</v>
      </c>
      <c r="H386" s="7" t="s">
        <v>511</v>
      </c>
      <c r="I386" s="74">
        <v>100</v>
      </c>
      <c r="J386" s="74">
        <v>100</v>
      </c>
      <c r="K386" s="74">
        <v>0</v>
      </c>
      <c r="L386" s="74">
        <v>100</v>
      </c>
      <c r="M386" s="163">
        <v>0</v>
      </c>
      <c r="P386" s="22"/>
    </row>
    <row r="387" spans="1:16" ht="31" x14ac:dyDescent="0.35">
      <c r="A387" s="4" t="s">
        <v>381</v>
      </c>
      <c r="B387" s="4" t="s">
        <v>382</v>
      </c>
      <c r="C387" s="4" t="s">
        <v>500</v>
      </c>
      <c r="D387" s="4" t="s">
        <v>501</v>
      </c>
      <c r="E387" s="4" t="s">
        <v>53</v>
      </c>
      <c r="F387" s="7" t="s">
        <v>54</v>
      </c>
      <c r="G387" s="4" t="s">
        <v>1225</v>
      </c>
      <c r="H387" s="7" t="s">
        <v>1226</v>
      </c>
      <c r="I387" s="74">
        <v>500</v>
      </c>
      <c r="J387" s="74">
        <v>500</v>
      </c>
      <c r="K387" s="74">
        <v>0</v>
      </c>
      <c r="L387" s="74">
        <v>500</v>
      </c>
      <c r="M387" s="163">
        <v>0</v>
      </c>
      <c r="P387" s="22"/>
    </row>
    <row r="388" spans="1:16" ht="31" x14ac:dyDescent="0.35">
      <c r="A388" s="4" t="s">
        <v>381</v>
      </c>
      <c r="B388" s="4" t="s">
        <v>382</v>
      </c>
      <c r="C388" s="4" t="s">
        <v>500</v>
      </c>
      <c r="D388" s="4" t="s">
        <v>501</v>
      </c>
      <c r="E388" s="4" t="s">
        <v>53</v>
      </c>
      <c r="F388" s="7" t="s">
        <v>54</v>
      </c>
      <c r="G388" s="4" t="s">
        <v>1227</v>
      </c>
      <c r="H388" s="7" t="s">
        <v>1228</v>
      </c>
      <c r="I388" s="74">
        <v>500</v>
      </c>
      <c r="J388" s="74">
        <v>500</v>
      </c>
      <c r="K388" s="74">
        <v>0</v>
      </c>
      <c r="L388" s="74">
        <v>500</v>
      </c>
      <c r="M388" s="163">
        <v>0</v>
      </c>
      <c r="P388" s="22"/>
    </row>
    <row r="389" spans="1:16" ht="31" x14ac:dyDescent="0.35">
      <c r="A389" s="4" t="s">
        <v>381</v>
      </c>
      <c r="B389" s="4" t="s">
        <v>382</v>
      </c>
      <c r="C389" s="4" t="s">
        <v>500</v>
      </c>
      <c r="D389" s="4" t="s">
        <v>501</v>
      </c>
      <c r="E389" s="4" t="s">
        <v>53</v>
      </c>
      <c r="F389" s="7" t="s">
        <v>54</v>
      </c>
      <c r="G389" s="4" t="s">
        <v>1229</v>
      </c>
      <c r="H389" s="7" t="s">
        <v>1230</v>
      </c>
      <c r="I389" s="74">
        <v>1000</v>
      </c>
      <c r="J389" s="74">
        <v>1000</v>
      </c>
      <c r="K389" s="74">
        <v>0</v>
      </c>
      <c r="L389" s="74">
        <v>1000</v>
      </c>
      <c r="M389" s="163">
        <v>0</v>
      </c>
      <c r="P389" s="22"/>
    </row>
    <row r="390" spans="1:16" ht="46.5" x14ac:dyDescent="0.35">
      <c r="A390" s="4" t="s">
        <v>381</v>
      </c>
      <c r="B390" s="4" t="s">
        <v>382</v>
      </c>
      <c r="C390" s="4" t="s">
        <v>500</v>
      </c>
      <c r="D390" s="4" t="s">
        <v>501</v>
      </c>
      <c r="E390" s="4" t="s">
        <v>512</v>
      </c>
      <c r="F390" s="7" t="s">
        <v>1476</v>
      </c>
      <c r="G390" s="4" t="s">
        <v>513</v>
      </c>
      <c r="H390" s="7" t="s">
        <v>514</v>
      </c>
      <c r="I390" s="74">
        <v>600</v>
      </c>
      <c r="J390" s="74">
        <v>620</v>
      </c>
      <c r="K390" s="74">
        <v>607.62292000000002</v>
      </c>
      <c r="L390" s="74">
        <v>12.377079999999999</v>
      </c>
      <c r="M390" s="163">
        <v>98.003696774193543</v>
      </c>
      <c r="P390" s="22"/>
    </row>
    <row r="391" spans="1:16" ht="46.5" x14ac:dyDescent="0.35">
      <c r="A391" s="4" t="s">
        <v>381</v>
      </c>
      <c r="B391" s="4" t="s">
        <v>382</v>
      </c>
      <c r="C391" s="4" t="s">
        <v>500</v>
      </c>
      <c r="D391" s="4" t="s">
        <v>501</v>
      </c>
      <c r="E391" s="4" t="s">
        <v>512</v>
      </c>
      <c r="F391" s="7" t="s">
        <v>1476</v>
      </c>
      <c r="G391" s="4" t="s">
        <v>515</v>
      </c>
      <c r="H391" s="7" t="s">
        <v>516</v>
      </c>
      <c r="I391" s="74">
        <v>400</v>
      </c>
      <c r="J391" s="74">
        <v>400</v>
      </c>
      <c r="K391" s="74">
        <v>0</v>
      </c>
      <c r="L391" s="74">
        <v>400</v>
      </c>
      <c r="M391" s="163">
        <v>0</v>
      </c>
      <c r="P391" s="22"/>
    </row>
    <row r="392" spans="1:16" x14ac:dyDescent="0.35">
      <c r="A392" s="4" t="s">
        <v>381</v>
      </c>
      <c r="B392" s="4" t="s">
        <v>382</v>
      </c>
      <c r="C392" s="4" t="s">
        <v>500</v>
      </c>
      <c r="D392" s="4" t="s">
        <v>501</v>
      </c>
      <c r="E392" s="4" t="s">
        <v>15</v>
      </c>
      <c r="F392" s="7" t="s">
        <v>16</v>
      </c>
      <c r="G392" s="4" t="s">
        <v>517</v>
      </c>
      <c r="H392" s="7" t="s">
        <v>518</v>
      </c>
      <c r="I392" s="74">
        <v>350</v>
      </c>
      <c r="J392" s="74">
        <v>466</v>
      </c>
      <c r="K392" s="74">
        <v>193.83645999999999</v>
      </c>
      <c r="L392" s="74">
        <v>272.16354000000001</v>
      </c>
      <c r="M392" s="163">
        <v>41.595806866952792</v>
      </c>
      <c r="P392" s="22"/>
    </row>
    <row r="393" spans="1:16" x14ac:dyDescent="0.35">
      <c r="A393" s="4" t="s">
        <v>381</v>
      </c>
      <c r="B393" s="4" t="s">
        <v>382</v>
      </c>
      <c r="C393" s="4" t="s">
        <v>500</v>
      </c>
      <c r="D393" s="4" t="s">
        <v>501</v>
      </c>
      <c r="E393" s="4" t="s">
        <v>15</v>
      </c>
      <c r="F393" s="7" t="s">
        <v>16</v>
      </c>
      <c r="G393" s="4" t="s">
        <v>519</v>
      </c>
      <c r="H393" s="7" t="s">
        <v>1231</v>
      </c>
      <c r="I393" s="74">
        <v>100</v>
      </c>
      <c r="J393" s="74">
        <v>100</v>
      </c>
      <c r="K393" s="74">
        <v>0</v>
      </c>
      <c r="L393" s="74">
        <v>100</v>
      </c>
      <c r="M393" s="163">
        <v>0</v>
      </c>
      <c r="P393" s="22"/>
    </row>
    <row r="394" spans="1:16" ht="31" x14ac:dyDescent="0.35">
      <c r="A394" s="4" t="s">
        <v>381</v>
      </c>
      <c r="B394" s="4" t="s">
        <v>382</v>
      </c>
      <c r="C394" s="4" t="s">
        <v>500</v>
      </c>
      <c r="D394" s="4" t="s">
        <v>501</v>
      </c>
      <c r="E394" s="4" t="s">
        <v>15</v>
      </c>
      <c r="F394" s="7" t="s">
        <v>16</v>
      </c>
      <c r="G394" s="4" t="s">
        <v>1232</v>
      </c>
      <c r="H394" s="7" t="s">
        <v>1233</v>
      </c>
      <c r="I394" s="74">
        <v>500</v>
      </c>
      <c r="J394" s="74">
        <v>500</v>
      </c>
      <c r="K394" s="74">
        <v>0</v>
      </c>
      <c r="L394" s="74">
        <v>500</v>
      </c>
      <c r="M394" s="163">
        <v>0</v>
      </c>
      <c r="P394" s="22"/>
    </row>
    <row r="395" spans="1:16" ht="46.5" x14ac:dyDescent="0.35">
      <c r="A395" s="4" t="s">
        <v>381</v>
      </c>
      <c r="B395" s="4" t="s">
        <v>382</v>
      </c>
      <c r="C395" s="4" t="s">
        <v>500</v>
      </c>
      <c r="D395" s="4" t="s">
        <v>501</v>
      </c>
      <c r="E395" s="4" t="s">
        <v>15</v>
      </c>
      <c r="F395" s="7" t="s">
        <v>16</v>
      </c>
      <c r="G395" s="4" t="s">
        <v>1234</v>
      </c>
      <c r="H395" s="7" t="s">
        <v>1235</v>
      </c>
      <c r="I395" s="74">
        <v>30</v>
      </c>
      <c r="J395" s="74">
        <v>30</v>
      </c>
      <c r="K395" s="74">
        <v>0</v>
      </c>
      <c r="L395" s="74">
        <v>30</v>
      </c>
      <c r="M395" s="163">
        <v>0</v>
      </c>
      <c r="P395" s="22"/>
    </row>
    <row r="396" spans="1:16" x14ac:dyDescent="0.35">
      <c r="A396" s="4" t="s">
        <v>381</v>
      </c>
      <c r="B396" s="4" t="s">
        <v>382</v>
      </c>
      <c r="C396" s="4" t="s">
        <v>500</v>
      </c>
      <c r="D396" s="4" t="s">
        <v>501</v>
      </c>
      <c r="E396" s="4" t="s">
        <v>29</v>
      </c>
      <c r="F396" s="7" t="s">
        <v>30</v>
      </c>
      <c r="G396" s="4" t="s">
        <v>520</v>
      </c>
      <c r="H396" s="7" t="s">
        <v>521</v>
      </c>
      <c r="I396" s="74">
        <v>60</v>
      </c>
      <c r="J396" s="74">
        <v>60</v>
      </c>
      <c r="K396" s="74">
        <v>22.207999999999998</v>
      </c>
      <c r="L396" s="74">
        <v>37.792000000000002</v>
      </c>
      <c r="M396" s="163">
        <v>37.013333333333335</v>
      </c>
      <c r="P396" s="22"/>
    </row>
    <row r="397" spans="1:16" ht="31" x14ac:dyDescent="0.35">
      <c r="A397" s="4" t="s">
        <v>381</v>
      </c>
      <c r="B397" s="4" t="s">
        <v>382</v>
      </c>
      <c r="C397" s="4" t="s">
        <v>500</v>
      </c>
      <c r="D397" s="4" t="s">
        <v>501</v>
      </c>
      <c r="E397" s="4" t="s">
        <v>522</v>
      </c>
      <c r="F397" s="7" t="s">
        <v>1477</v>
      </c>
      <c r="G397" s="4" t="s">
        <v>523</v>
      </c>
      <c r="H397" s="7" t="s">
        <v>1092</v>
      </c>
      <c r="I397" s="74">
        <v>50</v>
      </c>
      <c r="J397" s="74">
        <v>50</v>
      </c>
      <c r="K397" s="74">
        <v>12.548999999999999</v>
      </c>
      <c r="L397" s="74">
        <v>37.451000000000001</v>
      </c>
      <c r="M397" s="163">
        <v>25.097999999999999</v>
      </c>
      <c r="P397" s="22"/>
    </row>
    <row r="398" spans="1:16" ht="46.5" x14ac:dyDescent="0.35">
      <c r="A398" s="4" t="s">
        <v>381</v>
      </c>
      <c r="B398" s="4" t="s">
        <v>382</v>
      </c>
      <c r="C398" s="4" t="s">
        <v>500</v>
      </c>
      <c r="D398" s="4" t="s">
        <v>501</v>
      </c>
      <c r="E398" s="4" t="s">
        <v>1236</v>
      </c>
      <c r="F398" s="7" t="s">
        <v>1478</v>
      </c>
      <c r="G398" s="4" t="s">
        <v>1237</v>
      </c>
      <c r="H398" s="7" t="s">
        <v>1238</v>
      </c>
      <c r="I398" s="74">
        <v>15000</v>
      </c>
      <c r="J398" s="74">
        <v>15000</v>
      </c>
      <c r="K398" s="74">
        <v>8000</v>
      </c>
      <c r="L398" s="74">
        <v>7000</v>
      </c>
      <c r="M398" s="163">
        <v>53.333333333333329</v>
      </c>
      <c r="P398" s="22"/>
    </row>
    <row r="399" spans="1:16" ht="46.5" x14ac:dyDescent="0.35">
      <c r="A399" s="4" t="s">
        <v>381</v>
      </c>
      <c r="B399" s="4" t="s">
        <v>382</v>
      </c>
      <c r="C399" s="4" t="s">
        <v>500</v>
      </c>
      <c r="D399" s="4" t="s">
        <v>501</v>
      </c>
      <c r="E399" s="4" t="s">
        <v>1617</v>
      </c>
      <c r="F399" s="7" t="s">
        <v>1618</v>
      </c>
      <c r="G399" s="4" t="s">
        <v>1619</v>
      </c>
      <c r="H399" s="7" t="s">
        <v>1620</v>
      </c>
      <c r="I399" s="74">
        <v>0</v>
      </c>
      <c r="J399" s="74">
        <v>320</v>
      </c>
      <c r="K399" s="74">
        <v>320</v>
      </c>
      <c r="L399" s="74">
        <v>0</v>
      </c>
      <c r="M399" s="163">
        <v>100</v>
      </c>
      <c r="P399" s="22"/>
    </row>
    <row r="400" spans="1:16" x14ac:dyDescent="0.35">
      <c r="A400" s="241" t="s">
        <v>1584</v>
      </c>
      <c r="B400" s="241"/>
      <c r="C400" s="241"/>
      <c r="D400" s="241"/>
      <c r="E400" s="241"/>
      <c r="F400" s="241"/>
      <c r="G400" s="241"/>
      <c r="H400" s="241"/>
      <c r="I400" s="75">
        <v>19420</v>
      </c>
      <c r="J400" s="75">
        <v>19946</v>
      </c>
      <c r="K400" s="75">
        <v>9378.25</v>
      </c>
      <c r="L400" s="75">
        <v>10567.75</v>
      </c>
      <c r="M400" s="164">
        <v>47.02</v>
      </c>
      <c r="P400" s="22"/>
    </row>
    <row r="401" spans="1:16" ht="31" x14ac:dyDescent="0.35">
      <c r="A401" s="4" t="s">
        <v>381</v>
      </c>
      <c r="B401" s="4" t="s">
        <v>382</v>
      </c>
      <c r="C401" s="4" t="s">
        <v>524</v>
      </c>
      <c r="D401" s="4" t="s">
        <v>525</v>
      </c>
      <c r="E401" s="4" t="s">
        <v>33</v>
      </c>
      <c r="F401" s="7" t="s">
        <v>34</v>
      </c>
      <c r="G401" s="4" t="s">
        <v>526</v>
      </c>
      <c r="H401" s="7" t="s">
        <v>527</v>
      </c>
      <c r="I401" s="74">
        <v>0.5</v>
      </c>
      <c r="J401" s="74">
        <v>1</v>
      </c>
      <c r="K401" s="74">
        <v>1</v>
      </c>
      <c r="L401" s="74">
        <v>0</v>
      </c>
      <c r="M401" s="163">
        <v>100</v>
      </c>
      <c r="P401" s="22"/>
    </row>
    <row r="402" spans="1:16" ht="31" x14ac:dyDescent="0.35">
      <c r="A402" s="4" t="s">
        <v>381</v>
      </c>
      <c r="B402" s="4" t="s">
        <v>382</v>
      </c>
      <c r="C402" s="4" t="s">
        <v>524</v>
      </c>
      <c r="D402" s="4" t="s">
        <v>525</v>
      </c>
      <c r="E402" s="4" t="s">
        <v>33</v>
      </c>
      <c r="F402" s="7" t="s">
        <v>34</v>
      </c>
      <c r="G402" s="4" t="s">
        <v>528</v>
      </c>
      <c r="H402" s="7" t="s">
        <v>529</v>
      </c>
      <c r="I402" s="74">
        <v>40</v>
      </c>
      <c r="J402" s="74">
        <v>40</v>
      </c>
      <c r="K402" s="74">
        <v>39.800840000000001</v>
      </c>
      <c r="L402" s="74">
        <v>0.19916</v>
      </c>
      <c r="M402" s="163">
        <v>99.502099999999999</v>
      </c>
      <c r="P402" s="22"/>
    </row>
    <row r="403" spans="1:16" ht="31" x14ac:dyDescent="0.35">
      <c r="A403" s="4" t="s">
        <v>381</v>
      </c>
      <c r="B403" s="4" t="s">
        <v>382</v>
      </c>
      <c r="C403" s="4" t="s">
        <v>524</v>
      </c>
      <c r="D403" s="4" t="s">
        <v>525</v>
      </c>
      <c r="E403" s="4" t="s">
        <v>33</v>
      </c>
      <c r="F403" s="7" t="s">
        <v>34</v>
      </c>
      <c r="G403" s="4" t="s">
        <v>530</v>
      </c>
      <c r="H403" s="7" t="s">
        <v>531</v>
      </c>
      <c r="I403" s="74">
        <v>77</v>
      </c>
      <c r="J403" s="74">
        <v>79.400000000000006</v>
      </c>
      <c r="K403" s="74">
        <v>79.331000000000003</v>
      </c>
      <c r="L403" s="74">
        <v>6.9000000000000006E-2</v>
      </c>
      <c r="M403" s="163">
        <v>99.913098236775809</v>
      </c>
      <c r="P403" s="22"/>
    </row>
    <row r="404" spans="1:16" ht="31" x14ac:dyDescent="0.35">
      <c r="A404" s="4" t="s">
        <v>381</v>
      </c>
      <c r="B404" s="4" t="s">
        <v>382</v>
      </c>
      <c r="C404" s="4" t="s">
        <v>524</v>
      </c>
      <c r="D404" s="4" t="s">
        <v>525</v>
      </c>
      <c r="E404" s="4" t="s">
        <v>33</v>
      </c>
      <c r="F404" s="7" t="s">
        <v>34</v>
      </c>
      <c r="G404" s="4" t="s">
        <v>532</v>
      </c>
      <c r="H404" s="7" t="s">
        <v>533</v>
      </c>
      <c r="I404" s="74">
        <v>27</v>
      </c>
      <c r="J404" s="74">
        <v>24.1</v>
      </c>
      <c r="K404" s="74">
        <v>20.852499999999999</v>
      </c>
      <c r="L404" s="74">
        <v>3.2475000000000001</v>
      </c>
      <c r="M404" s="163">
        <v>86.524896265560173</v>
      </c>
      <c r="P404" s="22"/>
    </row>
    <row r="405" spans="1:16" ht="46.5" x14ac:dyDescent="0.35">
      <c r="A405" s="4" t="s">
        <v>381</v>
      </c>
      <c r="B405" s="4" t="s">
        <v>382</v>
      </c>
      <c r="C405" s="4" t="s">
        <v>524</v>
      </c>
      <c r="D405" s="4" t="s">
        <v>525</v>
      </c>
      <c r="E405" s="4" t="s">
        <v>271</v>
      </c>
      <c r="F405" s="7" t="s">
        <v>1479</v>
      </c>
      <c r="G405" s="4" t="s">
        <v>534</v>
      </c>
      <c r="H405" s="7" t="s">
        <v>1239</v>
      </c>
      <c r="I405" s="74">
        <v>24.5</v>
      </c>
      <c r="J405" s="74">
        <v>24.5</v>
      </c>
      <c r="K405" s="74">
        <v>24.5</v>
      </c>
      <c r="L405" s="74">
        <v>0</v>
      </c>
      <c r="M405" s="163">
        <v>100</v>
      </c>
      <c r="P405" s="22"/>
    </row>
    <row r="406" spans="1:16" ht="46.5" x14ac:dyDescent="0.35">
      <c r="A406" s="4" t="s">
        <v>381</v>
      </c>
      <c r="B406" s="4" t="s">
        <v>382</v>
      </c>
      <c r="C406" s="4" t="s">
        <v>524</v>
      </c>
      <c r="D406" s="4" t="s">
        <v>525</v>
      </c>
      <c r="E406" s="4" t="s">
        <v>535</v>
      </c>
      <c r="F406" s="7" t="s">
        <v>536</v>
      </c>
      <c r="G406" s="4" t="s">
        <v>537</v>
      </c>
      <c r="H406" s="7" t="s">
        <v>1240</v>
      </c>
      <c r="I406" s="74">
        <v>75.186999999999998</v>
      </c>
      <c r="J406" s="74">
        <v>128.892</v>
      </c>
      <c r="K406" s="74">
        <v>128.892</v>
      </c>
      <c r="L406" s="74">
        <v>0</v>
      </c>
      <c r="M406" s="163">
        <v>100</v>
      </c>
      <c r="P406" s="22"/>
    </row>
    <row r="407" spans="1:16" x14ac:dyDescent="0.35">
      <c r="P407" s="22"/>
    </row>
    <row r="408" spans="1:16" x14ac:dyDescent="0.35">
      <c r="P408" s="22"/>
    </row>
    <row r="409" spans="1:16" x14ac:dyDescent="0.35">
      <c r="P409" s="22"/>
    </row>
    <row r="410" spans="1:16" x14ac:dyDescent="0.35">
      <c r="P410" s="22"/>
    </row>
    <row r="411" spans="1:16" x14ac:dyDescent="0.35">
      <c r="P411" s="22"/>
    </row>
    <row r="412" spans="1:16" x14ac:dyDescent="0.35">
      <c r="P412" s="22"/>
    </row>
    <row r="413" spans="1:16" x14ac:dyDescent="0.35">
      <c r="P413" s="22"/>
    </row>
    <row r="414" spans="1:16" x14ac:dyDescent="0.35">
      <c r="P414" s="22"/>
    </row>
    <row r="415" spans="1:16" x14ac:dyDescent="0.35">
      <c r="P415" s="22"/>
    </row>
    <row r="416" spans="1:16" x14ac:dyDescent="0.35">
      <c r="P416" s="22"/>
    </row>
    <row r="417" spans="1:16" x14ac:dyDescent="0.35">
      <c r="P417" s="22"/>
    </row>
    <row r="418" spans="1:16" x14ac:dyDescent="0.35">
      <c r="P418" s="22"/>
    </row>
    <row r="419" spans="1:16" x14ac:dyDescent="0.35">
      <c r="P419" s="22"/>
    </row>
    <row r="420" spans="1:16" x14ac:dyDescent="0.35">
      <c r="P420" s="22"/>
    </row>
    <row r="421" spans="1:16" x14ac:dyDescent="0.35">
      <c r="P421" s="22"/>
    </row>
    <row r="422" spans="1:16" x14ac:dyDescent="0.35">
      <c r="P422" s="22"/>
    </row>
    <row r="423" spans="1:16" x14ac:dyDescent="0.35">
      <c r="A423" s="241" t="s">
        <v>1587</v>
      </c>
      <c r="B423" s="241"/>
      <c r="C423" s="241"/>
      <c r="D423" s="241"/>
      <c r="E423" s="241"/>
      <c r="F423" s="241"/>
      <c r="G423" s="241"/>
      <c r="H423" s="241"/>
      <c r="I423" s="75">
        <v>8420</v>
      </c>
      <c r="J423" s="75">
        <v>8670</v>
      </c>
      <c r="K423" s="75">
        <v>8253.2000000000007</v>
      </c>
      <c r="L423" s="75">
        <v>416.8</v>
      </c>
      <c r="M423" s="164">
        <v>95.19</v>
      </c>
      <c r="P423" s="22"/>
    </row>
    <row r="424" spans="1:16" x14ac:dyDescent="0.35">
      <c r="A424" s="4" t="s">
        <v>539</v>
      </c>
      <c r="B424" s="4" t="s">
        <v>540</v>
      </c>
      <c r="C424" s="4" t="s">
        <v>568</v>
      </c>
      <c r="D424" s="4" t="s">
        <v>569</v>
      </c>
      <c r="E424" s="4" t="s">
        <v>15</v>
      </c>
      <c r="F424" s="7" t="s">
        <v>16</v>
      </c>
      <c r="G424" s="4" t="s">
        <v>570</v>
      </c>
      <c r="H424" s="7" t="s">
        <v>571</v>
      </c>
      <c r="I424" s="74">
        <v>80</v>
      </c>
      <c r="J424" s="74">
        <v>80</v>
      </c>
      <c r="K424" s="74">
        <v>12.74249</v>
      </c>
      <c r="L424" s="74">
        <v>67.257509999999996</v>
      </c>
      <c r="M424" s="163">
        <v>15.928112499999999</v>
      </c>
      <c r="P424" s="22"/>
    </row>
    <row r="425" spans="1:16" x14ac:dyDescent="0.35">
      <c r="A425" s="241" t="s">
        <v>1588</v>
      </c>
      <c r="B425" s="241"/>
      <c r="C425" s="241"/>
      <c r="D425" s="241"/>
      <c r="E425" s="241"/>
      <c r="F425" s="241"/>
      <c r="G425" s="241"/>
      <c r="H425" s="241"/>
      <c r="I425" s="75">
        <v>80</v>
      </c>
      <c r="J425" s="75">
        <v>80</v>
      </c>
      <c r="K425" s="75">
        <v>12.74</v>
      </c>
      <c r="L425" s="75">
        <v>67.260000000000005</v>
      </c>
      <c r="M425" s="164">
        <v>15.93</v>
      </c>
      <c r="P425" s="22"/>
    </row>
    <row r="426" spans="1:16" x14ac:dyDescent="0.35">
      <c r="A426" s="4" t="s">
        <v>539</v>
      </c>
      <c r="B426" s="4" t="s">
        <v>540</v>
      </c>
      <c r="C426" s="4" t="s">
        <v>572</v>
      </c>
      <c r="D426" s="4" t="s">
        <v>573</v>
      </c>
      <c r="E426" s="4" t="s">
        <v>15</v>
      </c>
      <c r="F426" s="7" t="s">
        <v>16</v>
      </c>
      <c r="G426" s="4" t="s">
        <v>574</v>
      </c>
      <c r="H426" s="7" t="s">
        <v>575</v>
      </c>
      <c r="I426" s="74">
        <v>160</v>
      </c>
      <c r="J426" s="74">
        <v>160</v>
      </c>
      <c r="K426" s="74">
        <v>11.595689999999999</v>
      </c>
      <c r="L426" s="74">
        <v>148.40431000000001</v>
      </c>
      <c r="M426" s="163">
        <v>7.2473062500000003</v>
      </c>
      <c r="P426" s="22"/>
    </row>
    <row r="427" spans="1:16" x14ac:dyDescent="0.35">
      <c r="A427" s="4" t="s">
        <v>539</v>
      </c>
      <c r="B427" s="4" t="s">
        <v>540</v>
      </c>
      <c r="C427" s="4" t="s">
        <v>572</v>
      </c>
      <c r="D427" s="4" t="s">
        <v>573</v>
      </c>
      <c r="E427" s="4" t="s">
        <v>15</v>
      </c>
      <c r="F427" s="7" t="s">
        <v>16</v>
      </c>
      <c r="G427" s="4" t="s">
        <v>576</v>
      </c>
      <c r="H427" s="7" t="s">
        <v>577</v>
      </c>
      <c r="I427" s="74">
        <v>60</v>
      </c>
      <c r="J427" s="74">
        <v>60</v>
      </c>
      <c r="K427" s="74">
        <v>42.35</v>
      </c>
      <c r="L427" s="74">
        <v>17.649999999999999</v>
      </c>
      <c r="M427" s="163">
        <v>70.583333333333343</v>
      </c>
      <c r="P427" s="22"/>
    </row>
    <row r="428" spans="1:16" x14ac:dyDescent="0.35">
      <c r="A428" s="241" t="s">
        <v>1589</v>
      </c>
      <c r="B428" s="241"/>
      <c r="C428" s="241"/>
      <c r="D428" s="241"/>
      <c r="E428" s="241"/>
      <c r="F428" s="241"/>
      <c r="G428" s="241"/>
      <c r="H428" s="241"/>
      <c r="I428" s="75">
        <v>220</v>
      </c>
      <c r="J428" s="75">
        <v>220</v>
      </c>
      <c r="K428" s="75">
        <v>53.95</v>
      </c>
      <c r="L428" s="75">
        <v>166.05</v>
      </c>
      <c r="M428" s="164">
        <v>24.52</v>
      </c>
      <c r="P428" s="22"/>
    </row>
    <row r="429" spans="1:16" ht="31" x14ac:dyDescent="0.35">
      <c r="A429" s="4" t="s">
        <v>539</v>
      </c>
      <c r="B429" s="4" t="s">
        <v>540</v>
      </c>
      <c r="C429" s="4" t="s">
        <v>578</v>
      </c>
      <c r="D429" s="4" t="s">
        <v>579</v>
      </c>
      <c r="E429" s="4" t="s">
        <v>42</v>
      </c>
      <c r="F429" s="7" t="s">
        <v>43</v>
      </c>
      <c r="G429" s="4" t="s">
        <v>1246</v>
      </c>
      <c r="H429" s="7" t="s">
        <v>1247</v>
      </c>
      <c r="I429" s="74">
        <v>150</v>
      </c>
      <c r="J429" s="74">
        <v>0</v>
      </c>
      <c r="K429" s="74">
        <v>0</v>
      </c>
      <c r="L429" s="74">
        <v>0</v>
      </c>
      <c r="M429" s="163">
        <v>0</v>
      </c>
      <c r="P429" s="22"/>
    </row>
    <row r="430" spans="1:16" ht="31" x14ac:dyDescent="0.35">
      <c r="A430" s="4" t="s">
        <v>539</v>
      </c>
      <c r="B430" s="4" t="s">
        <v>540</v>
      </c>
      <c r="C430" s="4" t="s">
        <v>578</v>
      </c>
      <c r="D430" s="4" t="s">
        <v>579</v>
      </c>
      <c r="E430" s="4" t="s">
        <v>53</v>
      </c>
      <c r="F430" s="7" t="s">
        <v>54</v>
      </c>
      <c r="G430" s="4" t="s">
        <v>580</v>
      </c>
      <c r="H430" s="7" t="s">
        <v>581</v>
      </c>
      <c r="I430" s="74">
        <v>60</v>
      </c>
      <c r="J430" s="74">
        <v>60</v>
      </c>
      <c r="K430" s="74">
        <v>26.5</v>
      </c>
      <c r="L430" s="74">
        <v>33.5</v>
      </c>
      <c r="M430" s="163">
        <v>44.166666666666664</v>
      </c>
      <c r="P430" s="22"/>
    </row>
    <row r="431" spans="1:16" x14ac:dyDescent="0.35">
      <c r="A431" s="4" t="s">
        <v>539</v>
      </c>
      <c r="B431" s="4" t="s">
        <v>540</v>
      </c>
      <c r="C431" s="4" t="s">
        <v>578</v>
      </c>
      <c r="D431" s="4" t="s">
        <v>579</v>
      </c>
      <c r="E431" s="4" t="s">
        <v>15</v>
      </c>
      <c r="F431" s="7" t="s">
        <v>16</v>
      </c>
      <c r="G431" s="4" t="s">
        <v>582</v>
      </c>
      <c r="H431" s="7" t="s">
        <v>583</v>
      </c>
      <c r="I431" s="74">
        <v>5500</v>
      </c>
      <c r="J431" s="74">
        <v>6700</v>
      </c>
      <c r="K431" s="74">
        <v>6105.08</v>
      </c>
      <c r="L431" s="74">
        <v>594.91999999999996</v>
      </c>
      <c r="M431" s="163">
        <v>91.12059701492538</v>
      </c>
      <c r="P431" s="22"/>
    </row>
    <row r="432" spans="1:16" x14ac:dyDescent="0.35">
      <c r="A432" s="4" t="s">
        <v>539</v>
      </c>
      <c r="B432" s="4" t="s">
        <v>540</v>
      </c>
      <c r="C432" s="4" t="s">
        <v>578</v>
      </c>
      <c r="D432" s="4" t="s">
        <v>579</v>
      </c>
      <c r="E432" s="4" t="s">
        <v>15</v>
      </c>
      <c r="F432" s="7" t="s">
        <v>16</v>
      </c>
      <c r="G432" s="4" t="s">
        <v>584</v>
      </c>
      <c r="H432" s="7" t="s">
        <v>585</v>
      </c>
      <c r="I432" s="74">
        <v>200</v>
      </c>
      <c r="J432" s="74">
        <v>200</v>
      </c>
      <c r="K432" s="74">
        <v>181.64599999999999</v>
      </c>
      <c r="L432" s="74">
        <v>18.353999999999999</v>
      </c>
      <c r="M432" s="163">
        <v>90.822999999999993</v>
      </c>
      <c r="P432" s="22"/>
    </row>
    <row r="433" spans="1:16" x14ac:dyDescent="0.35">
      <c r="A433" s="4" t="s">
        <v>539</v>
      </c>
      <c r="B433" s="4" t="s">
        <v>540</v>
      </c>
      <c r="C433" s="4" t="s">
        <v>578</v>
      </c>
      <c r="D433" s="4" t="s">
        <v>579</v>
      </c>
      <c r="E433" s="4" t="s">
        <v>15</v>
      </c>
      <c r="F433" s="7" t="s">
        <v>16</v>
      </c>
      <c r="G433" s="4" t="s">
        <v>586</v>
      </c>
      <c r="H433" s="7" t="s">
        <v>587</v>
      </c>
      <c r="I433" s="74">
        <v>200</v>
      </c>
      <c r="J433" s="74">
        <v>200</v>
      </c>
      <c r="K433" s="74">
        <v>0</v>
      </c>
      <c r="L433" s="74">
        <v>200</v>
      </c>
      <c r="M433" s="163">
        <v>0</v>
      </c>
      <c r="P433" s="22"/>
    </row>
    <row r="434" spans="1:16" x14ac:dyDescent="0.35">
      <c r="A434" s="4" t="s">
        <v>539</v>
      </c>
      <c r="B434" s="4" t="s">
        <v>540</v>
      </c>
      <c r="C434" s="4" t="s">
        <v>578</v>
      </c>
      <c r="D434" s="4" t="s">
        <v>579</v>
      </c>
      <c r="E434" s="4" t="s">
        <v>15</v>
      </c>
      <c r="F434" s="7" t="s">
        <v>16</v>
      </c>
      <c r="G434" s="4" t="s">
        <v>588</v>
      </c>
      <c r="H434" s="7" t="s">
        <v>1248</v>
      </c>
      <c r="I434" s="74">
        <v>1200</v>
      </c>
      <c r="J434" s="74">
        <v>1000</v>
      </c>
      <c r="K434" s="74">
        <v>957.11199999999997</v>
      </c>
      <c r="L434" s="74">
        <v>42.887999999999998</v>
      </c>
      <c r="M434" s="163">
        <v>95.711200000000005</v>
      </c>
      <c r="P434" s="22"/>
    </row>
    <row r="435" spans="1:16" x14ac:dyDescent="0.35">
      <c r="A435" s="4" t="s">
        <v>539</v>
      </c>
      <c r="B435" s="4" t="s">
        <v>540</v>
      </c>
      <c r="C435" s="4" t="s">
        <v>578</v>
      </c>
      <c r="D435" s="4" t="s">
        <v>579</v>
      </c>
      <c r="E435" s="4" t="s">
        <v>15</v>
      </c>
      <c r="F435" s="7" t="s">
        <v>16</v>
      </c>
      <c r="G435" s="4" t="s">
        <v>589</v>
      </c>
      <c r="H435" s="7" t="s">
        <v>1249</v>
      </c>
      <c r="I435" s="74">
        <v>4100</v>
      </c>
      <c r="J435" s="74">
        <v>4100</v>
      </c>
      <c r="K435" s="74">
        <v>4050.4421400000001</v>
      </c>
      <c r="L435" s="74">
        <v>49.557859999999998</v>
      </c>
      <c r="M435" s="163">
        <v>98.79127170731708</v>
      </c>
      <c r="P435" s="22"/>
    </row>
    <row r="436" spans="1:16" x14ac:dyDescent="0.35">
      <c r="A436" s="4" t="s">
        <v>539</v>
      </c>
      <c r="B436" s="4" t="s">
        <v>540</v>
      </c>
      <c r="C436" s="4" t="s">
        <v>578</v>
      </c>
      <c r="D436" s="4" t="s">
        <v>579</v>
      </c>
      <c r="E436" s="4" t="s">
        <v>15</v>
      </c>
      <c r="F436" s="7" t="s">
        <v>16</v>
      </c>
      <c r="G436" s="4" t="s">
        <v>590</v>
      </c>
      <c r="H436" s="7" t="s">
        <v>1250</v>
      </c>
      <c r="I436" s="74">
        <v>80</v>
      </c>
      <c r="J436" s="74">
        <v>80</v>
      </c>
      <c r="K436" s="74">
        <v>49.536999999999999</v>
      </c>
      <c r="L436" s="74">
        <v>30.463000000000001</v>
      </c>
      <c r="M436" s="163">
        <v>61.921250000000001</v>
      </c>
      <c r="P436" s="22"/>
    </row>
    <row r="437" spans="1:16" x14ac:dyDescent="0.35">
      <c r="A437" s="4" t="s">
        <v>539</v>
      </c>
      <c r="B437" s="4" t="s">
        <v>540</v>
      </c>
      <c r="C437" s="4" t="s">
        <v>578</v>
      </c>
      <c r="D437" s="4" t="s">
        <v>579</v>
      </c>
      <c r="E437" s="4" t="s">
        <v>15</v>
      </c>
      <c r="F437" s="7" t="s">
        <v>16</v>
      </c>
      <c r="G437" s="4" t="s">
        <v>591</v>
      </c>
      <c r="H437" s="7" t="s">
        <v>1251</v>
      </c>
      <c r="I437" s="74">
        <v>200</v>
      </c>
      <c r="J437" s="74">
        <v>200</v>
      </c>
      <c r="K437" s="74">
        <v>146.333</v>
      </c>
      <c r="L437" s="74">
        <v>53.667000000000002</v>
      </c>
      <c r="M437" s="163">
        <v>73.166499999999999</v>
      </c>
      <c r="P437" s="22"/>
    </row>
    <row r="438" spans="1:16" x14ac:dyDescent="0.35">
      <c r="A438" s="4" t="s">
        <v>539</v>
      </c>
      <c r="B438" s="4" t="s">
        <v>540</v>
      </c>
      <c r="C438" s="4" t="s">
        <v>578</v>
      </c>
      <c r="D438" s="4" t="s">
        <v>579</v>
      </c>
      <c r="E438" s="4" t="s">
        <v>15</v>
      </c>
      <c r="F438" s="7" t="s">
        <v>16</v>
      </c>
      <c r="G438" s="4" t="s">
        <v>592</v>
      </c>
      <c r="H438" s="7" t="s">
        <v>593</v>
      </c>
      <c r="I438" s="74">
        <v>200</v>
      </c>
      <c r="J438" s="74">
        <v>300</v>
      </c>
      <c r="K438" s="74">
        <v>243.40299999999999</v>
      </c>
      <c r="L438" s="74">
        <v>56.597000000000001</v>
      </c>
      <c r="M438" s="163">
        <v>81.134333333333331</v>
      </c>
      <c r="P438" s="22"/>
    </row>
    <row r="439" spans="1:16" ht="31" x14ac:dyDescent="0.35">
      <c r="A439" s="4" t="s">
        <v>539</v>
      </c>
      <c r="B439" s="4" t="s">
        <v>540</v>
      </c>
      <c r="C439" s="4" t="s">
        <v>578</v>
      </c>
      <c r="D439" s="4" t="s">
        <v>579</v>
      </c>
      <c r="E439" s="4" t="s">
        <v>15</v>
      </c>
      <c r="F439" s="7" t="s">
        <v>16</v>
      </c>
      <c r="G439" s="4" t="s">
        <v>594</v>
      </c>
      <c r="H439" s="7" t="s">
        <v>595</v>
      </c>
      <c r="I439" s="74">
        <v>30</v>
      </c>
      <c r="J439" s="74">
        <v>30</v>
      </c>
      <c r="K439" s="74">
        <v>0</v>
      </c>
      <c r="L439" s="74">
        <v>30</v>
      </c>
      <c r="M439" s="163">
        <v>0</v>
      </c>
      <c r="P439" s="22"/>
    </row>
    <row r="440" spans="1:16" x14ac:dyDescent="0.35">
      <c r="A440" s="4" t="s">
        <v>539</v>
      </c>
      <c r="B440" s="4" t="s">
        <v>540</v>
      </c>
      <c r="C440" s="4" t="s">
        <v>578</v>
      </c>
      <c r="D440" s="4" t="s">
        <v>579</v>
      </c>
      <c r="E440" s="4" t="s">
        <v>15</v>
      </c>
      <c r="F440" s="7" t="s">
        <v>16</v>
      </c>
      <c r="G440" s="4" t="s">
        <v>596</v>
      </c>
      <c r="H440" s="7" t="s">
        <v>597</v>
      </c>
      <c r="I440" s="74">
        <v>400</v>
      </c>
      <c r="J440" s="74">
        <v>400</v>
      </c>
      <c r="K440" s="74">
        <v>380.94499999999999</v>
      </c>
      <c r="L440" s="74">
        <v>19.055</v>
      </c>
      <c r="M440" s="163">
        <v>95.236249999999998</v>
      </c>
      <c r="P440" s="22"/>
    </row>
    <row r="441" spans="1:16" x14ac:dyDescent="0.35">
      <c r="A441" s="4" t="s">
        <v>539</v>
      </c>
      <c r="B441" s="4" t="s">
        <v>540</v>
      </c>
      <c r="C441" s="4" t="s">
        <v>578</v>
      </c>
      <c r="D441" s="4" t="s">
        <v>579</v>
      </c>
      <c r="E441" s="4" t="s">
        <v>15</v>
      </c>
      <c r="F441" s="7" t="s">
        <v>16</v>
      </c>
      <c r="G441" s="4" t="s">
        <v>598</v>
      </c>
      <c r="H441" s="7" t="s">
        <v>599</v>
      </c>
      <c r="I441" s="74">
        <v>250</v>
      </c>
      <c r="J441" s="74">
        <v>150</v>
      </c>
      <c r="K441" s="74">
        <v>129.29750000000001</v>
      </c>
      <c r="L441" s="74">
        <v>20.702500000000001</v>
      </c>
      <c r="M441" s="163">
        <v>86.198333333333338</v>
      </c>
      <c r="P441" s="22"/>
    </row>
    <row r="442" spans="1:16" ht="31" x14ac:dyDescent="0.35">
      <c r="A442" s="4" t="s">
        <v>539</v>
      </c>
      <c r="B442" s="4" t="s">
        <v>540</v>
      </c>
      <c r="C442" s="4" t="s">
        <v>578</v>
      </c>
      <c r="D442" s="4" t="s">
        <v>579</v>
      </c>
      <c r="E442" s="4" t="s">
        <v>15</v>
      </c>
      <c r="F442" s="7" t="s">
        <v>16</v>
      </c>
      <c r="G442" s="4" t="s">
        <v>600</v>
      </c>
      <c r="H442" s="7" t="s">
        <v>601</v>
      </c>
      <c r="I442" s="74">
        <v>100</v>
      </c>
      <c r="J442" s="74">
        <v>0</v>
      </c>
      <c r="K442" s="74">
        <v>0</v>
      </c>
      <c r="L442" s="74">
        <v>0</v>
      </c>
      <c r="M442" s="163">
        <v>0</v>
      </c>
      <c r="P442" s="22"/>
    </row>
    <row r="443" spans="1:16" x14ac:dyDescent="0.35">
      <c r="A443" s="4" t="s">
        <v>539</v>
      </c>
      <c r="B443" s="4" t="s">
        <v>540</v>
      </c>
      <c r="C443" s="4" t="s">
        <v>578</v>
      </c>
      <c r="D443" s="4" t="s">
        <v>579</v>
      </c>
      <c r="E443" s="4" t="s">
        <v>15</v>
      </c>
      <c r="F443" s="7" t="s">
        <v>16</v>
      </c>
      <c r="G443" s="4" t="s">
        <v>1252</v>
      </c>
      <c r="H443" s="7" t="s">
        <v>1253</v>
      </c>
      <c r="I443" s="74">
        <v>300</v>
      </c>
      <c r="J443" s="74">
        <v>150</v>
      </c>
      <c r="K443" s="74">
        <v>150</v>
      </c>
      <c r="L443" s="74">
        <v>0</v>
      </c>
      <c r="M443" s="163">
        <v>100</v>
      </c>
      <c r="P443" s="22"/>
    </row>
    <row r="444" spans="1:16" x14ac:dyDescent="0.35">
      <c r="A444" s="4" t="s">
        <v>539</v>
      </c>
      <c r="B444" s="4" t="s">
        <v>540</v>
      </c>
      <c r="C444" s="4" t="s">
        <v>578</v>
      </c>
      <c r="D444" s="4" t="s">
        <v>579</v>
      </c>
      <c r="E444" s="4" t="s">
        <v>29</v>
      </c>
      <c r="F444" s="7" t="s">
        <v>30</v>
      </c>
      <c r="G444" s="4" t="s">
        <v>582</v>
      </c>
      <c r="H444" s="7" t="s">
        <v>583</v>
      </c>
      <c r="I444" s="74">
        <v>50</v>
      </c>
      <c r="J444" s="74">
        <v>105</v>
      </c>
      <c r="K444" s="74">
        <v>102.38500000000001</v>
      </c>
      <c r="L444" s="74">
        <v>2.6150000000000002</v>
      </c>
      <c r="M444" s="163">
        <v>97.509523809523813</v>
      </c>
      <c r="P444" s="22"/>
    </row>
    <row r="445" spans="1:16" x14ac:dyDescent="0.35">
      <c r="A445" s="4" t="s">
        <v>539</v>
      </c>
      <c r="B445" s="4" t="s">
        <v>540</v>
      </c>
      <c r="C445" s="4" t="s">
        <v>578</v>
      </c>
      <c r="D445" s="4" t="s">
        <v>579</v>
      </c>
      <c r="E445" s="4" t="s">
        <v>29</v>
      </c>
      <c r="F445" s="7" t="s">
        <v>30</v>
      </c>
      <c r="G445" s="4" t="s">
        <v>602</v>
      </c>
      <c r="H445" s="7" t="s">
        <v>603</v>
      </c>
      <c r="I445" s="74">
        <v>200</v>
      </c>
      <c r="J445" s="74">
        <v>145</v>
      </c>
      <c r="K445" s="74">
        <v>13.41</v>
      </c>
      <c r="L445" s="74">
        <v>131.59</v>
      </c>
      <c r="M445" s="163">
        <v>9.2482758620689651</v>
      </c>
      <c r="P445" s="22"/>
    </row>
    <row r="446" spans="1:16" x14ac:dyDescent="0.35">
      <c r="A446" s="4" t="s">
        <v>539</v>
      </c>
      <c r="B446" s="4" t="s">
        <v>540</v>
      </c>
      <c r="C446" s="4" t="s">
        <v>578</v>
      </c>
      <c r="D446" s="4" t="s">
        <v>579</v>
      </c>
      <c r="E446" s="4" t="s">
        <v>29</v>
      </c>
      <c r="F446" s="7" t="s">
        <v>30</v>
      </c>
      <c r="G446" s="4" t="s">
        <v>1254</v>
      </c>
      <c r="H446" s="7" t="s">
        <v>1255</v>
      </c>
      <c r="I446" s="74">
        <v>50</v>
      </c>
      <c r="J446" s="74">
        <v>0</v>
      </c>
      <c r="K446" s="74">
        <v>0</v>
      </c>
      <c r="L446" s="74">
        <v>0</v>
      </c>
      <c r="M446" s="163">
        <v>0</v>
      </c>
      <c r="P446" s="22"/>
    </row>
    <row r="447" spans="1:16" x14ac:dyDescent="0.35">
      <c r="A447" s="241" t="s">
        <v>1590</v>
      </c>
      <c r="B447" s="241"/>
      <c r="C447" s="241"/>
      <c r="D447" s="241"/>
      <c r="E447" s="241"/>
      <c r="F447" s="241"/>
      <c r="G447" s="241"/>
      <c r="H447" s="241"/>
      <c r="I447" s="75">
        <v>13270</v>
      </c>
      <c r="J447" s="75">
        <v>13820</v>
      </c>
      <c r="K447" s="75">
        <v>12536.1</v>
      </c>
      <c r="L447" s="75">
        <v>1283.92</v>
      </c>
      <c r="M447" s="164">
        <v>90.71</v>
      </c>
      <c r="P447" s="22"/>
    </row>
    <row r="448" spans="1:16" ht="31" x14ac:dyDescent="0.35">
      <c r="A448" s="4" t="s">
        <v>539</v>
      </c>
      <c r="B448" s="4" t="s">
        <v>540</v>
      </c>
      <c r="C448" s="4" t="s">
        <v>604</v>
      </c>
      <c r="D448" s="4" t="s">
        <v>605</v>
      </c>
      <c r="E448" s="4" t="s">
        <v>45</v>
      </c>
      <c r="F448" s="7" t="s">
        <v>1472</v>
      </c>
      <c r="G448" s="4" t="s">
        <v>612</v>
      </c>
      <c r="H448" s="7" t="s">
        <v>613</v>
      </c>
      <c r="I448" s="74">
        <v>0</v>
      </c>
      <c r="J448" s="74">
        <v>2</v>
      </c>
      <c r="K448" s="74">
        <v>0.27600000000000002</v>
      </c>
      <c r="L448" s="74">
        <v>1.724</v>
      </c>
      <c r="M448" s="163">
        <v>13.8</v>
      </c>
      <c r="P448" s="22"/>
    </row>
    <row r="449" spans="1:16" x14ac:dyDescent="0.35">
      <c r="A449" s="4" t="s">
        <v>539</v>
      </c>
      <c r="B449" s="4" t="s">
        <v>540</v>
      </c>
      <c r="C449" s="4" t="s">
        <v>604</v>
      </c>
      <c r="D449" s="4" t="s">
        <v>605</v>
      </c>
      <c r="E449" s="4" t="s">
        <v>15</v>
      </c>
      <c r="F449" s="7" t="s">
        <v>16</v>
      </c>
      <c r="G449" s="4" t="s">
        <v>606</v>
      </c>
      <c r="H449" s="7" t="s">
        <v>607</v>
      </c>
      <c r="I449" s="74">
        <v>80</v>
      </c>
      <c r="J449" s="74">
        <v>80</v>
      </c>
      <c r="K449" s="74">
        <v>6.2919999999999998</v>
      </c>
      <c r="L449" s="74">
        <v>73.707999999999998</v>
      </c>
      <c r="M449" s="163">
        <v>7.8650000000000002</v>
      </c>
      <c r="P449" s="22"/>
    </row>
    <row r="450" spans="1:16" x14ac:dyDescent="0.35">
      <c r="A450" s="4" t="s">
        <v>539</v>
      </c>
      <c r="B450" s="4" t="s">
        <v>540</v>
      </c>
      <c r="C450" s="4" t="s">
        <v>604</v>
      </c>
      <c r="D450" s="4" t="s">
        <v>605</v>
      </c>
      <c r="E450" s="4" t="s">
        <v>15</v>
      </c>
      <c r="F450" s="7" t="s">
        <v>16</v>
      </c>
      <c r="G450" s="4" t="s">
        <v>608</v>
      </c>
      <c r="H450" s="7" t="s">
        <v>609</v>
      </c>
      <c r="I450" s="74">
        <v>30</v>
      </c>
      <c r="J450" s="74">
        <v>30</v>
      </c>
      <c r="K450" s="74">
        <v>0</v>
      </c>
      <c r="L450" s="74">
        <v>30</v>
      </c>
      <c r="M450" s="163">
        <v>0</v>
      </c>
      <c r="P450" s="22"/>
    </row>
    <row r="451" spans="1:16" x14ac:dyDescent="0.35">
      <c r="A451" s="4" t="s">
        <v>539</v>
      </c>
      <c r="B451" s="4" t="s">
        <v>540</v>
      </c>
      <c r="C451" s="4" t="s">
        <v>604</v>
      </c>
      <c r="D451" s="4" t="s">
        <v>605</v>
      </c>
      <c r="E451" s="4" t="s">
        <v>15</v>
      </c>
      <c r="F451" s="7" t="s">
        <v>16</v>
      </c>
      <c r="G451" s="4" t="s">
        <v>610</v>
      </c>
      <c r="H451" s="7" t="s">
        <v>611</v>
      </c>
      <c r="I451" s="74">
        <v>50</v>
      </c>
      <c r="J451" s="74">
        <v>50</v>
      </c>
      <c r="K451" s="74">
        <v>3.63</v>
      </c>
      <c r="L451" s="74">
        <v>46.37</v>
      </c>
      <c r="M451" s="163">
        <v>7.26</v>
      </c>
      <c r="P451" s="22"/>
    </row>
    <row r="452" spans="1:16" x14ac:dyDescent="0.35">
      <c r="A452" s="4" t="s">
        <v>539</v>
      </c>
      <c r="B452" s="4" t="s">
        <v>540</v>
      </c>
      <c r="C452" s="4" t="s">
        <v>604</v>
      </c>
      <c r="D452" s="4" t="s">
        <v>605</v>
      </c>
      <c r="E452" s="4" t="s">
        <v>15</v>
      </c>
      <c r="F452" s="7" t="s">
        <v>16</v>
      </c>
      <c r="G452" s="4" t="s">
        <v>612</v>
      </c>
      <c r="H452" s="7" t="s">
        <v>613</v>
      </c>
      <c r="I452" s="74">
        <v>50</v>
      </c>
      <c r="J452" s="74">
        <v>48</v>
      </c>
      <c r="K452" s="74">
        <v>5.96</v>
      </c>
      <c r="L452" s="74">
        <v>42.04</v>
      </c>
      <c r="M452" s="163">
        <v>12.416666666666668</v>
      </c>
      <c r="P452" s="22"/>
    </row>
    <row r="453" spans="1:16" x14ac:dyDescent="0.35">
      <c r="A453" s="4" t="s">
        <v>539</v>
      </c>
      <c r="B453" s="4" t="s">
        <v>540</v>
      </c>
      <c r="C453" s="4" t="s">
        <v>604</v>
      </c>
      <c r="D453" s="4" t="s">
        <v>605</v>
      </c>
      <c r="E453" s="4" t="s">
        <v>15</v>
      </c>
      <c r="F453" s="7" t="s">
        <v>16</v>
      </c>
      <c r="G453" s="4" t="s">
        <v>614</v>
      </c>
      <c r="H453" s="7" t="s">
        <v>615</v>
      </c>
      <c r="I453" s="74">
        <v>20</v>
      </c>
      <c r="J453" s="74">
        <v>0</v>
      </c>
      <c r="K453" s="74">
        <v>0</v>
      </c>
      <c r="L453" s="74">
        <v>0</v>
      </c>
      <c r="M453" s="163">
        <v>0</v>
      </c>
      <c r="P453" s="22"/>
    </row>
    <row r="454" spans="1:16" x14ac:dyDescent="0.35">
      <c r="A454" s="4" t="s">
        <v>539</v>
      </c>
      <c r="B454" s="4" t="s">
        <v>540</v>
      </c>
      <c r="C454" s="4" t="s">
        <v>604</v>
      </c>
      <c r="D454" s="4" t="s">
        <v>605</v>
      </c>
      <c r="E454" s="4" t="s">
        <v>29</v>
      </c>
      <c r="F454" s="7" t="s">
        <v>30</v>
      </c>
      <c r="G454" s="4" t="s">
        <v>614</v>
      </c>
      <c r="H454" s="7" t="s">
        <v>615</v>
      </c>
      <c r="I454" s="74">
        <v>40</v>
      </c>
      <c r="J454" s="74">
        <v>30</v>
      </c>
      <c r="K454" s="74">
        <v>21.577559999999998</v>
      </c>
      <c r="L454" s="74">
        <v>8.4224399999999999</v>
      </c>
      <c r="M454" s="163">
        <v>71.925200000000004</v>
      </c>
      <c r="P454" s="22"/>
    </row>
    <row r="455" spans="1:16" x14ac:dyDescent="0.35">
      <c r="A455" s="4" t="s">
        <v>539</v>
      </c>
      <c r="B455" s="4" t="s">
        <v>540</v>
      </c>
      <c r="C455" s="4" t="s">
        <v>604</v>
      </c>
      <c r="D455" s="4" t="s">
        <v>605</v>
      </c>
      <c r="E455" s="4" t="s">
        <v>29</v>
      </c>
      <c r="F455" s="7" t="s">
        <v>30</v>
      </c>
      <c r="G455" s="4" t="s">
        <v>1455</v>
      </c>
      <c r="H455" s="7" t="s">
        <v>1456</v>
      </c>
      <c r="I455" s="74">
        <v>0</v>
      </c>
      <c r="J455" s="74">
        <v>80</v>
      </c>
      <c r="K455" s="74">
        <v>73.358789999999999</v>
      </c>
      <c r="L455" s="74">
        <v>6.6412100000000001</v>
      </c>
      <c r="M455" s="163">
        <v>91.698487499999999</v>
      </c>
      <c r="P455" s="22"/>
    </row>
    <row r="456" spans="1:16" x14ac:dyDescent="0.35">
      <c r="A456" s="4" t="s">
        <v>539</v>
      </c>
      <c r="B456" s="4" t="s">
        <v>540</v>
      </c>
      <c r="C456" s="4" t="s">
        <v>604</v>
      </c>
      <c r="D456" s="4" t="s">
        <v>605</v>
      </c>
      <c r="E456" s="4" t="s">
        <v>160</v>
      </c>
      <c r="F456" s="7" t="s">
        <v>161</v>
      </c>
      <c r="G456" s="4" t="s">
        <v>616</v>
      </c>
      <c r="H456" s="7" t="s">
        <v>617</v>
      </c>
      <c r="I456" s="74">
        <v>500</v>
      </c>
      <c r="J456" s="74">
        <v>0</v>
      </c>
      <c r="K456" s="74">
        <v>0</v>
      </c>
      <c r="L456" s="74">
        <v>0</v>
      </c>
      <c r="M456" s="163">
        <v>0</v>
      </c>
      <c r="P456" s="22"/>
    </row>
    <row r="457" spans="1:16" x14ac:dyDescent="0.35">
      <c r="A457" s="241" t="s">
        <v>1591</v>
      </c>
      <c r="B457" s="241"/>
      <c r="C457" s="241"/>
      <c r="D457" s="241"/>
      <c r="E457" s="241"/>
      <c r="F457" s="241"/>
      <c r="G457" s="241"/>
      <c r="H457" s="241"/>
      <c r="I457" s="75">
        <v>770</v>
      </c>
      <c r="J457" s="75">
        <v>320</v>
      </c>
      <c r="K457" s="75">
        <v>111.1</v>
      </c>
      <c r="L457" s="75">
        <v>208.9</v>
      </c>
      <c r="M457" s="164">
        <v>34.72</v>
      </c>
      <c r="P457" s="22"/>
    </row>
    <row r="458" spans="1:16" x14ac:dyDescent="0.35">
      <c r="A458" s="241" t="s">
        <v>618</v>
      </c>
      <c r="B458" s="241"/>
      <c r="C458" s="241"/>
      <c r="D458" s="241"/>
      <c r="E458" s="241"/>
      <c r="F458" s="241"/>
      <c r="G458" s="241"/>
      <c r="H458" s="241"/>
      <c r="I458" s="75">
        <v>38490</v>
      </c>
      <c r="J458" s="75">
        <v>38690</v>
      </c>
      <c r="K458" s="75">
        <v>34857.410000000003</v>
      </c>
      <c r="L458" s="75">
        <v>3832.61</v>
      </c>
      <c r="M458" s="164">
        <v>90.09</v>
      </c>
      <c r="P458" s="22"/>
    </row>
    <row r="459" spans="1:16" ht="31" x14ac:dyDescent="0.35">
      <c r="A459" s="4" t="s">
        <v>619</v>
      </c>
      <c r="B459" s="4" t="s">
        <v>1480</v>
      </c>
      <c r="C459" s="4" t="s">
        <v>621</v>
      </c>
      <c r="D459" s="4" t="s">
        <v>1480</v>
      </c>
      <c r="E459" s="4" t="s">
        <v>45</v>
      </c>
      <c r="F459" s="7" t="s">
        <v>1472</v>
      </c>
      <c r="G459" s="4" t="s">
        <v>622</v>
      </c>
      <c r="H459" s="7" t="s">
        <v>623</v>
      </c>
      <c r="I459" s="74">
        <v>31</v>
      </c>
      <c r="J459" s="74">
        <v>31</v>
      </c>
      <c r="K459" s="74">
        <v>9.68</v>
      </c>
      <c r="L459" s="74">
        <v>21.32</v>
      </c>
      <c r="M459" s="163">
        <v>31.2258064516129</v>
      </c>
      <c r="P459" s="22"/>
    </row>
    <row r="460" spans="1:16" x14ac:dyDescent="0.35">
      <c r="A460" s="4" t="s">
        <v>619</v>
      </c>
      <c r="B460" s="4" t="s">
        <v>1480</v>
      </c>
      <c r="C460" s="4" t="s">
        <v>621</v>
      </c>
      <c r="D460" s="4" t="s">
        <v>1480</v>
      </c>
      <c r="E460" s="4" t="s">
        <v>507</v>
      </c>
      <c r="F460" s="7" t="s">
        <v>508</v>
      </c>
      <c r="G460" s="4" t="s">
        <v>622</v>
      </c>
      <c r="H460" s="7" t="s">
        <v>623</v>
      </c>
      <c r="I460" s="74">
        <v>7</v>
      </c>
      <c r="J460" s="74">
        <v>7</v>
      </c>
      <c r="K460" s="74">
        <v>7</v>
      </c>
      <c r="L460" s="74">
        <v>0</v>
      </c>
      <c r="M460" s="163">
        <v>100</v>
      </c>
      <c r="P460" s="22"/>
    </row>
    <row r="461" spans="1:16" x14ac:dyDescent="0.35">
      <c r="A461" s="4" t="s">
        <v>619</v>
      </c>
      <c r="B461" s="4" t="s">
        <v>1480</v>
      </c>
      <c r="C461" s="4" t="s">
        <v>621</v>
      </c>
      <c r="D461" s="4" t="s">
        <v>1480</v>
      </c>
      <c r="E461" s="4" t="s">
        <v>15</v>
      </c>
      <c r="F461" s="7" t="s">
        <v>16</v>
      </c>
      <c r="G461" s="4" t="s">
        <v>622</v>
      </c>
      <c r="H461" s="7" t="s">
        <v>623</v>
      </c>
      <c r="I461" s="74">
        <v>30</v>
      </c>
      <c r="J461" s="74">
        <v>30</v>
      </c>
      <c r="K461" s="74">
        <v>29.27</v>
      </c>
      <c r="L461" s="74">
        <v>0.73</v>
      </c>
      <c r="M461" s="163">
        <v>97.566666666666677</v>
      </c>
      <c r="P461" s="22"/>
    </row>
    <row r="462" spans="1:16" x14ac:dyDescent="0.35">
      <c r="A462" s="4" t="s">
        <v>619</v>
      </c>
      <c r="B462" s="4" t="s">
        <v>1480</v>
      </c>
      <c r="C462" s="4" t="s">
        <v>621</v>
      </c>
      <c r="D462" s="4" t="s">
        <v>1480</v>
      </c>
      <c r="E462" s="4" t="s">
        <v>311</v>
      </c>
      <c r="F462" s="7" t="s">
        <v>312</v>
      </c>
      <c r="G462" s="4" t="s">
        <v>622</v>
      </c>
      <c r="H462" s="7" t="s">
        <v>623</v>
      </c>
      <c r="I462" s="74">
        <v>2</v>
      </c>
      <c r="J462" s="74">
        <v>2</v>
      </c>
      <c r="K462" s="74">
        <v>0.23799999999999999</v>
      </c>
      <c r="L462" s="74">
        <v>1.762</v>
      </c>
      <c r="M462" s="163">
        <v>11.9</v>
      </c>
      <c r="P462" s="22"/>
    </row>
    <row r="463" spans="1:16" x14ac:dyDescent="0.35">
      <c r="A463" s="241" t="s">
        <v>1592</v>
      </c>
      <c r="B463" s="241"/>
      <c r="C463" s="241"/>
      <c r="D463" s="241"/>
      <c r="E463" s="241"/>
      <c r="F463" s="241"/>
      <c r="G463" s="241"/>
      <c r="H463" s="241"/>
      <c r="I463" s="75">
        <v>70</v>
      </c>
      <c r="J463" s="75">
        <v>70</v>
      </c>
      <c r="K463" s="75">
        <v>46.19</v>
      </c>
      <c r="L463" s="75">
        <v>23.81</v>
      </c>
      <c r="M463" s="164">
        <v>65.989999999999995</v>
      </c>
      <c r="P463" s="22"/>
    </row>
    <row r="464" spans="1:16" x14ac:dyDescent="0.35">
      <c r="A464" s="241" t="s">
        <v>1481</v>
      </c>
      <c r="B464" s="241"/>
      <c r="C464" s="241"/>
      <c r="D464" s="241"/>
      <c r="E464" s="241"/>
      <c r="F464" s="241"/>
      <c r="G464" s="241"/>
      <c r="H464" s="241"/>
      <c r="I464" s="75">
        <v>70</v>
      </c>
      <c r="J464" s="75">
        <v>70</v>
      </c>
      <c r="K464" s="75">
        <v>46.19</v>
      </c>
      <c r="L464" s="75">
        <v>23.81</v>
      </c>
      <c r="M464" s="164">
        <v>65.989999999999995</v>
      </c>
      <c r="P464" s="22"/>
    </row>
    <row r="465" spans="1:16" x14ac:dyDescent="0.35">
      <c r="A465" s="4" t="s">
        <v>624</v>
      </c>
      <c r="B465" s="4" t="s">
        <v>625</v>
      </c>
      <c r="C465" s="4" t="s">
        <v>626</v>
      </c>
      <c r="D465" s="4" t="s">
        <v>627</v>
      </c>
      <c r="E465" s="4" t="s">
        <v>15</v>
      </c>
      <c r="F465" s="7" t="s">
        <v>16</v>
      </c>
      <c r="G465" s="4" t="s">
        <v>628</v>
      </c>
      <c r="H465" s="7" t="s">
        <v>629</v>
      </c>
      <c r="I465" s="74">
        <v>10</v>
      </c>
      <c r="J465" s="74">
        <v>10</v>
      </c>
      <c r="K465" s="74">
        <v>0</v>
      </c>
      <c r="L465" s="74">
        <v>10</v>
      </c>
      <c r="M465" s="163">
        <v>0</v>
      </c>
      <c r="P465" s="22"/>
    </row>
    <row r="466" spans="1:16" ht="31" x14ac:dyDescent="0.35">
      <c r="A466" s="4" t="s">
        <v>624</v>
      </c>
      <c r="B466" s="4" t="s">
        <v>625</v>
      </c>
      <c r="C466" s="4" t="s">
        <v>626</v>
      </c>
      <c r="D466" s="4" t="s">
        <v>627</v>
      </c>
      <c r="E466" s="4" t="s">
        <v>15</v>
      </c>
      <c r="F466" s="7" t="s">
        <v>16</v>
      </c>
      <c r="G466" s="4" t="s">
        <v>630</v>
      </c>
      <c r="H466" s="7" t="s">
        <v>631</v>
      </c>
      <c r="I466" s="74">
        <v>5</v>
      </c>
      <c r="J466" s="74">
        <v>5</v>
      </c>
      <c r="K466" s="74">
        <v>0</v>
      </c>
      <c r="L466" s="74">
        <v>5</v>
      </c>
      <c r="M466" s="163">
        <v>0</v>
      </c>
      <c r="P466" s="22"/>
    </row>
    <row r="467" spans="1:16" x14ac:dyDescent="0.35">
      <c r="A467" s="241" t="s">
        <v>1593</v>
      </c>
      <c r="B467" s="241"/>
      <c r="C467" s="241"/>
      <c r="D467" s="241"/>
      <c r="E467" s="241"/>
      <c r="F467" s="241"/>
      <c r="G467" s="241"/>
      <c r="H467" s="241"/>
      <c r="I467" s="75">
        <v>15</v>
      </c>
      <c r="J467" s="75">
        <v>15</v>
      </c>
      <c r="K467" s="75">
        <v>0</v>
      </c>
      <c r="L467" s="75">
        <v>15</v>
      </c>
      <c r="M467" s="164">
        <v>0</v>
      </c>
      <c r="P467" s="22"/>
    </row>
    <row r="468" spans="1:16" ht="31" x14ac:dyDescent="0.35">
      <c r="A468" s="4" t="s">
        <v>624</v>
      </c>
      <c r="B468" s="4" t="s">
        <v>625</v>
      </c>
      <c r="C468" s="4" t="s">
        <v>632</v>
      </c>
      <c r="D468" s="4" t="s">
        <v>633</v>
      </c>
      <c r="E468" s="4" t="s">
        <v>251</v>
      </c>
      <c r="F468" s="7" t="s">
        <v>252</v>
      </c>
      <c r="G468" s="4" t="s">
        <v>634</v>
      </c>
      <c r="H468" s="7" t="s">
        <v>635</v>
      </c>
      <c r="I468" s="74">
        <v>350</v>
      </c>
      <c r="J468" s="74">
        <v>350</v>
      </c>
      <c r="K468" s="74">
        <v>350</v>
      </c>
      <c r="L468" s="74">
        <v>0</v>
      </c>
      <c r="M468" s="163">
        <v>100</v>
      </c>
      <c r="P468" s="22"/>
    </row>
    <row r="469" spans="1:16" x14ac:dyDescent="0.35">
      <c r="A469" s="241" t="s">
        <v>1594</v>
      </c>
      <c r="B469" s="241"/>
      <c r="C469" s="241"/>
      <c r="D469" s="241"/>
      <c r="E469" s="241"/>
      <c r="F469" s="241"/>
      <c r="G469" s="241"/>
      <c r="H469" s="241"/>
      <c r="I469" s="75">
        <v>350</v>
      </c>
      <c r="J469" s="75">
        <v>350</v>
      </c>
      <c r="K469" s="75">
        <v>350</v>
      </c>
      <c r="L469" s="75">
        <v>0</v>
      </c>
      <c r="M469" s="164">
        <v>100</v>
      </c>
      <c r="P469" s="22"/>
    </row>
    <row r="470" spans="1:16" ht="31" x14ac:dyDescent="0.35">
      <c r="A470" s="4" t="s">
        <v>624</v>
      </c>
      <c r="B470" s="4" t="s">
        <v>625</v>
      </c>
      <c r="C470" s="4" t="s">
        <v>636</v>
      </c>
      <c r="D470" s="4" t="s">
        <v>637</v>
      </c>
      <c r="E470" s="4" t="s">
        <v>251</v>
      </c>
      <c r="F470" s="7" t="s">
        <v>252</v>
      </c>
      <c r="G470" s="4" t="s">
        <v>638</v>
      </c>
      <c r="H470" s="7" t="s">
        <v>639</v>
      </c>
      <c r="I470" s="74">
        <v>75.8</v>
      </c>
      <c r="J470" s="74">
        <v>75.8</v>
      </c>
      <c r="K470" s="74">
        <v>75.8</v>
      </c>
      <c r="L470" s="74">
        <v>0</v>
      </c>
      <c r="M470" s="163">
        <v>100</v>
      </c>
      <c r="P470" s="22"/>
    </row>
    <row r="471" spans="1:16" ht="31" x14ac:dyDescent="0.35">
      <c r="A471" s="4" t="s">
        <v>624</v>
      </c>
      <c r="B471" s="4" t="s">
        <v>625</v>
      </c>
      <c r="C471" s="4" t="s">
        <v>636</v>
      </c>
      <c r="D471" s="4" t="s">
        <v>637</v>
      </c>
      <c r="E471" s="4" t="s">
        <v>251</v>
      </c>
      <c r="F471" s="7" t="s">
        <v>252</v>
      </c>
      <c r="G471" s="4" t="s">
        <v>640</v>
      </c>
      <c r="H471" s="7" t="s">
        <v>641</v>
      </c>
      <c r="I471" s="74">
        <v>127.5</v>
      </c>
      <c r="J471" s="74">
        <v>127.5</v>
      </c>
      <c r="K471" s="74">
        <v>127.5</v>
      </c>
      <c r="L471" s="74">
        <v>0</v>
      </c>
      <c r="M471" s="163">
        <v>100</v>
      </c>
      <c r="P471" s="22"/>
    </row>
    <row r="472" spans="1:16" ht="31" x14ac:dyDescent="0.35">
      <c r="A472" s="4" t="s">
        <v>624</v>
      </c>
      <c r="B472" s="4" t="s">
        <v>625</v>
      </c>
      <c r="C472" s="4" t="s">
        <v>636</v>
      </c>
      <c r="D472" s="4" t="s">
        <v>637</v>
      </c>
      <c r="E472" s="4" t="s">
        <v>251</v>
      </c>
      <c r="F472" s="7" t="s">
        <v>252</v>
      </c>
      <c r="G472" s="4" t="s">
        <v>642</v>
      </c>
      <c r="H472" s="7" t="s">
        <v>643</v>
      </c>
      <c r="I472" s="74">
        <v>10.8</v>
      </c>
      <c r="J472" s="74">
        <v>10.8</v>
      </c>
      <c r="K472" s="74">
        <v>10.8</v>
      </c>
      <c r="L472" s="74">
        <v>0</v>
      </c>
      <c r="M472" s="163">
        <v>100</v>
      </c>
      <c r="P472" s="22"/>
    </row>
    <row r="473" spans="1:16" ht="31" x14ac:dyDescent="0.35">
      <c r="A473" s="4" t="s">
        <v>624</v>
      </c>
      <c r="B473" s="4" t="s">
        <v>625</v>
      </c>
      <c r="C473" s="4" t="s">
        <v>636</v>
      </c>
      <c r="D473" s="4" t="s">
        <v>637</v>
      </c>
      <c r="E473" s="4" t="s">
        <v>251</v>
      </c>
      <c r="F473" s="7" t="s">
        <v>252</v>
      </c>
      <c r="G473" s="4" t="s">
        <v>644</v>
      </c>
      <c r="H473" s="7" t="s">
        <v>645</v>
      </c>
      <c r="I473" s="74">
        <v>596.9</v>
      </c>
      <c r="J473" s="74">
        <v>596.9</v>
      </c>
      <c r="K473" s="74">
        <v>596.9</v>
      </c>
      <c r="L473" s="74">
        <v>0</v>
      </c>
      <c r="M473" s="163">
        <v>100</v>
      </c>
      <c r="P473" s="22"/>
    </row>
    <row r="474" spans="1:16" ht="31" x14ac:dyDescent="0.35">
      <c r="A474" s="4" t="s">
        <v>624</v>
      </c>
      <c r="B474" s="4" t="s">
        <v>625</v>
      </c>
      <c r="C474" s="4" t="s">
        <v>636</v>
      </c>
      <c r="D474" s="4" t="s">
        <v>637</v>
      </c>
      <c r="E474" s="4" t="s">
        <v>251</v>
      </c>
      <c r="F474" s="7" t="s">
        <v>252</v>
      </c>
      <c r="G474" s="4" t="s">
        <v>646</v>
      </c>
      <c r="H474" s="7" t="s">
        <v>647</v>
      </c>
      <c r="I474" s="74">
        <v>1023.3</v>
      </c>
      <c r="J474" s="74">
        <v>1023.3</v>
      </c>
      <c r="K474" s="74">
        <v>1023.3</v>
      </c>
      <c r="L474" s="74">
        <v>0</v>
      </c>
      <c r="M474" s="163">
        <v>100</v>
      </c>
      <c r="P474" s="22"/>
    </row>
    <row r="475" spans="1:16" ht="31" x14ac:dyDescent="0.35">
      <c r="A475" s="4" t="s">
        <v>624</v>
      </c>
      <c r="B475" s="4" t="s">
        <v>625</v>
      </c>
      <c r="C475" s="4" t="s">
        <v>636</v>
      </c>
      <c r="D475" s="4" t="s">
        <v>637</v>
      </c>
      <c r="E475" s="4" t="s">
        <v>251</v>
      </c>
      <c r="F475" s="7" t="s">
        <v>252</v>
      </c>
      <c r="G475" s="4" t="s">
        <v>648</v>
      </c>
      <c r="H475" s="7" t="s">
        <v>649</v>
      </c>
      <c r="I475" s="74">
        <v>41.7</v>
      </c>
      <c r="J475" s="74">
        <v>41.7</v>
      </c>
      <c r="K475" s="74">
        <v>41.7</v>
      </c>
      <c r="L475" s="74">
        <v>0</v>
      </c>
      <c r="M475" s="163">
        <v>100</v>
      </c>
      <c r="P475" s="22"/>
    </row>
    <row r="476" spans="1:16" ht="31" x14ac:dyDescent="0.35">
      <c r="A476" s="4" t="s">
        <v>624</v>
      </c>
      <c r="B476" s="4" t="s">
        <v>625</v>
      </c>
      <c r="C476" s="4" t="s">
        <v>636</v>
      </c>
      <c r="D476" s="4" t="s">
        <v>637</v>
      </c>
      <c r="E476" s="4" t="s">
        <v>251</v>
      </c>
      <c r="F476" s="7" t="s">
        <v>252</v>
      </c>
      <c r="G476" s="4" t="s">
        <v>650</v>
      </c>
      <c r="H476" s="7" t="s">
        <v>651</v>
      </c>
      <c r="I476" s="74">
        <v>121.3</v>
      </c>
      <c r="J476" s="74">
        <v>121.3</v>
      </c>
      <c r="K476" s="74">
        <v>121.3</v>
      </c>
      <c r="L476" s="74">
        <v>0</v>
      </c>
      <c r="M476" s="163">
        <v>100</v>
      </c>
      <c r="P476" s="22"/>
    </row>
    <row r="477" spans="1:16" ht="31" x14ac:dyDescent="0.35">
      <c r="A477" s="4" t="s">
        <v>624</v>
      </c>
      <c r="B477" s="4" t="s">
        <v>625</v>
      </c>
      <c r="C477" s="4" t="s">
        <v>636</v>
      </c>
      <c r="D477" s="4" t="s">
        <v>637</v>
      </c>
      <c r="E477" s="4" t="s">
        <v>251</v>
      </c>
      <c r="F477" s="7" t="s">
        <v>252</v>
      </c>
      <c r="G477" s="4" t="s">
        <v>652</v>
      </c>
      <c r="H477" s="7" t="s">
        <v>653</v>
      </c>
      <c r="I477" s="74">
        <v>256.7</v>
      </c>
      <c r="J477" s="74">
        <v>256.7</v>
      </c>
      <c r="K477" s="74">
        <v>256.7</v>
      </c>
      <c r="L477" s="74">
        <v>0</v>
      </c>
      <c r="M477" s="163">
        <v>100</v>
      </c>
      <c r="P477" s="22"/>
    </row>
    <row r="478" spans="1:16" ht="31" x14ac:dyDescent="0.35">
      <c r="A478" s="4" t="s">
        <v>624</v>
      </c>
      <c r="B478" s="4" t="s">
        <v>625</v>
      </c>
      <c r="C478" s="4" t="s">
        <v>636</v>
      </c>
      <c r="D478" s="4" t="s">
        <v>637</v>
      </c>
      <c r="E478" s="4" t="s">
        <v>251</v>
      </c>
      <c r="F478" s="7" t="s">
        <v>252</v>
      </c>
      <c r="G478" s="4" t="s">
        <v>654</v>
      </c>
      <c r="H478" s="7" t="s">
        <v>655</v>
      </c>
      <c r="I478" s="74">
        <v>351</v>
      </c>
      <c r="J478" s="74">
        <v>351</v>
      </c>
      <c r="K478" s="74">
        <v>351</v>
      </c>
      <c r="L478" s="74">
        <v>0</v>
      </c>
      <c r="M478" s="163">
        <v>100</v>
      </c>
      <c r="P478" s="22"/>
    </row>
    <row r="479" spans="1:16" ht="46.5" x14ac:dyDescent="0.35">
      <c r="A479" s="4" t="s">
        <v>624</v>
      </c>
      <c r="B479" s="4" t="s">
        <v>625</v>
      </c>
      <c r="C479" s="4" t="s">
        <v>636</v>
      </c>
      <c r="D479" s="4" t="s">
        <v>637</v>
      </c>
      <c r="E479" s="4" t="s">
        <v>251</v>
      </c>
      <c r="F479" s="7" t="s">
        <v>252</v>
      </c>
      <c r="G479" s="4" t="s">
        <v>656</v>
      </c>
      <c r="H479" s="7" t="s">
        <v>657</v>
      </c>
      <c r="I479" s="74">
        <v>50.2</v>
      </c>
      <c r="J479" s="74">
        <v>50.2</v>
      </c>
      <c r="K479" s="74">
        <v>50.2</v>
      </c>
      <c r="L479" s="74">
        <v>0</v>
      </c>
      <c r="M479" s="163">
        <v>100</v>
      </c>
      <c r="P479" s="22"/>
    </row>
    <row r="480" spans="1:16" ht="31" x14ac:dyDescent="0.35">
      <c r="A480" s="4" t="s">
        <v>624</v>
      </c>
      <c r="B480" s="4" t="s">
        <v>625</v>
      </c>
      <c r="C480" s="4" t="s">
        <v>636</v>
      </c>
      <c r="D480" s="4" t="s">
        <v>637</v>
      </c>
      <c r="E480" s="4" t="s">
        <v>251</v>
      </c>
      <c r="F480" s="7" t="s">
        <v>252</v>
      </c>
      <c r="G480" s="4" t="s">
        <v>658</v>
      </c>
      <c r="H480" s="7" t="s">
        <v>659</v>
      </c>
      <c r="I480" s="74">
        <v>40.700000000000003</v>
      </c>
      <c r="J480" s="74">
        <v>40.700000000000003</v>
      </c>
      <c r="K480" s="74">
        <v>40.700000000000003</v>
      </c>
      <c r="L480" s="74">
        <v>0</v>
      </c>
      <c r="M480" s="163">
        <v>100</v>
      </c>
      <c r="P480" s="22"/>
    </row>
    <row r="481" spans="1:16" ht="31" x14ac:dyDescent="0.35">
      <c r="A481" s="4" t="s">
        <v>624</v>
      </c>
      <c r="B481" s="4" t="s">
        <v>625</v>
      </c>
      <c r="C481" s="4" t="s">
        <v>636</v>
      </c>
      <c r="D481" s="4" t="s">
        <v>637</v>
      </c>
      <c r="E481" s="4" t="s">
        <v>251</v>
      </c>
      <c r="F481" s="7" t="s">
        <v>252</v>
      </c>
      <c r="G481" s="4" t="s">
        <v>660</v>
      </c>
      <c r="H481" s="7" t="s">
        <v>661</v>
      </c>
      <c r="I481" s="74">
        <v>46.2</v>
      </c>
      <c r="J481" s="74">
        <v>46.2</v>
      </c>
      <c r="K481" s="74">
        <v>46.2</v>
      </c>
      <c r="L481" s="74">
        <v>0</v>
      </c>
      <c r="M481" s="163">
        <v>100</v>
      </c>
      <c r="P481" s="22"/>
    </row>
    <row r="482" spans="1:16" ht="46.5" x14ac:dyDescent="0.35">
      <c r="A482" s="4" t="s">
        <v>624</v>
      </c>
      <c r="B482" s="4" t="s">
        <v>625</v>
      </c>
      <c r="C482" s="4" t="s">
        <v>636</v>
      </c>
      <c r="D482" s="4" t="s">
        <v>637</v>
      </c>
      <c r="E482" s="4" t="s">
        <v>251</v>
      </c>
      <c r="F482" s="7" t="s">
        <v>252</v>
      </c>
      <c r="G482" s="4" t="s">
        <v>1256</v>
      </c>
      <c r="H482" s="7" t="s">
        <v>1257</v>
      </c>
      <c r="I482" s="74">
        <v>388.3</v>
      </c>
      <c r="J482" s="74">
        <v>388.3</v>
      </c>
      <c r="K482" s="74">
        <v>388.3</v>
      </c>
      <c r="L482" s="74">
        <v>0</v>
      </c>
      <c r="M482" s="163">
        <v>100</v>
      </c>
      <c r="P482" s="22"/>
    </row>
    <row r="483" spans="1:16" x14ac:dyDescent="0.35">
      <c r="A483" s="241" t="s">
        <v>1595</v>
      </c>
      <c r="B483" s="241"/>
      <c r="C483" s="241"/>
      <c r="D483" s="241"/>
      <c r="E483" s="241"/>
      <c r="F483" s="241"/>
      <c r="G483" s="241"/>
      <c r="H483" s="241"/>
      <c r="I483" s="75">
        <v>3130.4</v>
      </c>
      <c r="J483" s="75">
        <v>3130.4</v>
      </c>
      <c r="K483" s="75">
        <v>3130.4</v>
      </c>
      <c r="L483" s="75">
        <v>0</v>
      </c>
      <c r="M483" s="164">
        <v>100</v>
      </c>
      <c r="P483" s="22"/>
    </row>
    <row r="484" spans="1:16" x14ac:dyDescent="0.35">
      <c r="A484" s="4" t="s">
        <v>624</v>
      </c>
      <c r="B484" s="4" t="s">
        <v>625</v>
      </c>
      <c r="C484" s="4" t="s">
        <v>662</v>
      </c>
      <c r="D484" s="4" t="s">
        <v>663</v>
      </c>
      <c r="E484" s="4" t="s">
        <v>15</v>
      </c>
      <c r="F484" s="7" t="s">
        <v>16</v>
      </c>
      <c r="G484" s="4" t="s">
        <v>1258</v>
      </c>
      <c r="H484" s="7" t="s">
        <v>1259</v>
      </c>
      <c r="I484" s="74">
        <v>25</v>
      </c>
      <c r="J484" s="74">
        <v>50</v>
      </c>
      <c r="K484" s="74">
        <v>50</v>
      </c>
      <c r="L484" s="74">
        <v>0</v>
      </c>
      <c r="M484" s="163">
        <v>100</v>
      </c>
      <c r="P484" s="22"/>
    </row>
    <row r="485" spans="1:16" x14ac:dyDescent="0.35">
      <c r="A485" s="4" t="s">
        <v>624</v>
      </c>
      <c r="B485" s="4" t="s">
        <v>625</v>
      </c>
      <c r="C485" s="4" t="s">
        <v>662</v>
      </c>
      <c r="D485" s="4" t="s">
        <v>663</v>
      </c>
      <c r="E485" s="4" t="s">
        <v>311</v>
      </c>
      <c r="F485" s="7" t="s">
        <v>312</v>
      </c>
      <c r="G485" s="4" t="s">
        <v>1258</v>
      </c>
      <c r="H485" s="7" t="s">
        <v>1259</v>
      </c>
      <c r="I485" s="74">
        <v>25</v>
      </c>
      <c r="J485" s="74">
        <v>0</v>
      </c>
      <c r="K485" s="74">
        <v>0</v>
      </c>
      <c r="L485" s="74">
        <v>0</v>
      </c>
      <c r="M485" s="163">
        <v>0</v>
      </c>
      <c r="P485" s="22"/>
    </row>
    <row r="486" spans="1:16" x14ac:dyDescent="0.35">
      <c r="A486" s="241" t="s">
        <v>1596</v>
      </c>
      <c r="B486" s="241"/>
      <c r="C486" s="241"/>
      <c r="D486" s="241"/>
      <c r="E486" s="241"/>
      <c r="F486" s="241"/>
      <c r="G486" s="241"/>
      <c r="H486" s="241"/>
      <c r="I486" s="75">
        <v>50</v>
      </c>
      <c r="J486" s="75">
        <v>50</v>
      </c>
      <c r="K486" s="75">
        <v>50</v>
      </c>
      <c r="L486" s="75">
        <v>0</v>
      </c>
      <c r="M486" s="164">
        <v>100</v>
      </c>
      <c r="P486" s="22"/>
    </row>
    <row r="487" spans="1:16" ht="31" x14ac:dyDescent="0.35">
      <c r="A487" s="4" t="s">
        <v>624</v>
      </c>
      <c r="B487" s="4" t="s">
        <v>625</v>
      </c>
      <c r="C487" s="4" t="s">
        <v>664</v>
      </c>
      <c r="D487" s="4" t="s">
        <v>665</v>
      </c>
      <c r="E487" s="4" t="s">
        <v>186</v>
      </c>
      <c r="F487" s="7" t="s">
        <v>187</v>
      </c>
      <c r="G487" s="4" t="s">
        <v>666</v>
      </c>
      <c r="H487" s="7" t="s">
        <v>667</v>
      </c>
      <c r="I487" s="74">
        <v>10.5</v>
      </c>
      <c r="J487" s="74">
        <v>10.5</v>
      </c>
      <c r="K487" s="74">
        <v>10.5</v>
      </c>
      <c r="L487" s="74">
        <v>0</v>
      </c>
      <c r="M487" s="163">
        <v>100</v>
      </c>
      <c r="P487" s="22"/>
    </row>
    <row r="488" spans="1:16" ht="31" x14ac:dyDescent="0.35">
      <c r="A488" s="4" t="s">
        <v>624</v>
      </c>
      <c r="B488" s="4" t="s">
        <v>625</v>
      </c>
      <c r="C488" s="4" t="s">
        <v>664</v>
      </c>
      <c r="D488" s="4" t="s">
        <v>665</v>
      </c>
      <c r="E488" s="4" t="s">
        <v>186</v>
      </c>
      <c r="F488" s="7" t="s">
        <v>187</v>
      </c>
      <c r="G488" s="4" t="s">
        <v>668</v>
      </c>
      <c r="H488" s="7" t="s">
        <v>669</v>
      </c>
      <c r="I488" s="74">
        <v>5</v>
      </c>
      <c r="J488" s="74">
        <v>5</v>
      </c>
      <c r="K488" s="74">
        <v>5</v>
      </c>
      <c r="L488" s="74">
        <v>0</v>
      </c>
      <c r="M488" s="163">
        <v>100</v>
      </c>
      <c r="P488" s="22"/>
    </row>
    <row r="489" spans="1:16" x14ac:dyDescent="0.35">
      <c r="A489" s="241" t="s">
        <v>1597</v>
      </c>
      <c r="B489" s="241"/>
      <c r="C489" s="241"/>
      <c r="D489" s="241"/>
      <c r="E489" s="241"/>
      <c r="F489" s="241"/>
      <c r="G489" s="241"/>
      <c r="H489" s="241"/>
      <c r="I489" s="75">
        <v>15.5</v>
      </c>
      <c r="J489" s="75">
        <v>15.5</v>
      </c>
      <c r="K489" s="75">
        <v>15.5</v>
      </c>
      <c r="L489" s="75">
        <v>0</v>
      </c>
      <c r="M489" s="164">
        <v>100</v>
      </c>
      <c r="P489" s="22"/>
    </row>
    <row r="490" spans="1:16" ht="31" x14ac:dyDescent="0.35">
      <c r="A490" s="4" t="s">
        <v>624</v>
      </c>
      <c r="B490" s="4" t="s">
        <v>625</v>
      </c>
      <c r="C490" s="4" t="s">
        <v>670</v>
      </c>
      <c r="D490" s="4" t="s">
        <v>671</v>
      </c>
      <c r="E490" s="4" t="s">
        <v>186</v>
      </c>
      <c r="F490" s="7" t="s">
        <v>187</v>
      </c>
      <c r="G490" s="4" t="s">
        <v>672</v>
      </c>
      <c r="H490" s="7" t="s">
        <v>673</v>
      </c>
      <c r="I490" s="74">
        <v>36.200000000000003</v>
      </c>
      <c r="J490" s="74">
        <v>36.200000000000003</v>
      </c>
      <c r="K490" s="74">
        <v>36.200000000000003</v>
      </c>
      <c r="L490" s="74">
        <v>0</v>
      </c>
      <c r="M490" s="163">
        <v>100</v>
      </c>
      <c r="P490" s="22"/>
    </row>
    <row r="491" spans="1:16" ht="46.5" x14ac:dyDescent="0.35">
      <c r="A491" s="4" t="s">
        <v>624</v>
      </c>
      <c r="B491" s="4" t="s">
        <v>625</v>
      </c>
      <c r="C491" s="4" t="s">
        <v>670</v>
      </c>
      <c r="D491" s="4" t="s">
        <v>671</v>
      </c>
      <c r="E491" s="4" t="s">
        <v>186</v>
      </c>
      <c r="F491" s="7" t="s">
        <v>187</v>
      </c>
      <c r="G491" s="4" t="s">
        <v>1260</v>
      </c>
      <c r="H491" s="7" t="s">
        <v>1261</v>
      </c>
      <c r="I491" s="74">
        <v>28.7</v>
      </c>
      <c r="J491" s="74">
        <v>28.7</v>
      </c>
      <c r="K491" s="74">
        <v>28.7</v>
      </c>
      <c r="L491" s="74">
        <v>0</v>
      </c>
      <c r="M491" s="163">
        <v>100</v>
      </c>
      <c r="P491" s="22"/>
    </row>
    <row r="492" spans="1:16" ht="46.5" x14ac:dyDescent="0.35">
      <c r="A492" s="4" t="s">
        <v>624</v>
      </c>
      <c r="B492" s="4" t="s">
        <v>625</v>
      </c>
      <c r="C492" s="4" t="s">
        <v>670</v>
      </c>
      <c r="D492" s="4" t="s">
        <v>671</v>
      </c>
      <c r="E492" s="4" t="s">
        <v>186</v>
      </c>
      <c r="F492" s="7" t="s">
        <v>187</v>
      </c>
      <c r="G492" s="4" t="s">
        <v>1262</v>
      </c>
      <c r="H492" s="7" t="s">
        <v>1263</v>
      </c>
      <c r="I492" s="74">
        <v>3.1</v>
      </c>
      <c r="J492" s="74">
        <v>3.1</v>
      </c>
      <c r="K492" s="74">
        <v>3.1</v>
      </c>
      <c r="L492" s="74">
        <v>0</v>
      </c>
      <c r="M492" s="163">
        <v>100</v>
      </c>
      <c r="P492" s="22"/>
    </row>
    <row r="493" spans="1:16" ht="46.5" x14ac:dyDescent="0.35">
      <c r="A493" s="4" t="s">
        <v>624</v>
      </c>
      <c r="B493" s="4" t="s">
        <v>625</v>
      </c>
      <c r="C493" s="4" t="s">
        <v>670</v>
      </c>
      <c r="D493" s="4" t="s">
        <v>671</v>
      </c>
      <c r="E493" s="4" t="s">
        <v>186</v>
      </c>
      <c r="F493" s="7" t="s">
        <v>187</v>
      </c>
      <c r="G493" s="4" t="s">
        <v>1264</v>
      </c>
      <c r="H493" s="7" t="s">
        <v>1265</v>
      </c>
      <c r="I493" s="74">
        <v>4.2</v>
      </c>
      <c r="J493" s="74">
        <v>4.2</v>
      </c>
      <c r="K493" s="74">
        <v>4.2</v>
      </c>
      <c r="L493" s="74">
        <v>0</v>
      </c>
      <c r="M493" s="163">
        <v>100</v>
      </c>
      <c r="P493" s="22"/>
    </row>
    <row r="494" spans="1:16" x14ac:dyDescent="0.35">
      <c r="A494" s="241" t="s">
        <v>1598</v>
      </c>
      <c r="B494" s="241"/>
      <c r="C494" s="241"/>
      <c r="D494" s="241"/>
      <c r="E494" s="241"/>
      <c r="F494" s="241"/>
      <c r="G494" s="241"/>
      <c r="H494" s="241"/>
      <c r="I494" s="75">
        <v>72.2</v>
      </c>
      <c r="J494" s="75">
        <v>72.2</v>
      </c>
      <c r="K494" s="75">
        <v>72.2</v>
      </c>
      <c r="L494" s="75">
        <v>0</v>
      </c>
      <c r="M494" s="164">
        <v>100</v>
      </c>
      <c r="P494" s="22"/>
    </row>
    <row r="495" spans="1:16" ht="46.5" x14ac:dyDescent="0.35">
      <c r="A495" s="4" t="s">
        <v>624</v>
      </c>
      <c r="B495" s="4" t="s">
        <v>625</v>
      </c>
      <c r="C495" s="4" t="s">
        <v>674</v>
      </c>
      <c r="D495" s="4" t="s">
        <v>675</v>
      </c>
      <c r="E495" s="4" t="s">
        <v>195</v>
      </c>
      <c r="F495" s="7" t="s">
        <v>196</v>
      </c>
      <c r="G495" s="4" t="s">
        <v>676</v>
      </c>
      <c r="H495" s="7" t="s">
        <v>677</v>
      </c>
      <c r="I495" s="74">
        <v>33</v>
      </c>
      <c r="J495" s="74">
        <v>33</v>
      </c>
      <c r="K495" s="74">
        <v>33</v>
      </c>
      <c r="L495" s="74">
        <v>0</v>
      </c>
      <c r="M495" s="163">
        <v>100</v>
      </c>
      <c r="P495" s="22"/>
    </row>
    <row r="496" spans="1:16" ht="31" x14ac:dyDescent="0.35">
      <c r="A496" s="4" t="s">
        <v>624</v>
      </c>
      <c r="B496" s="4" t="s">
        <v>625</v>
      </c>
      <c r="C496" s="4" t="s">
        <v>674</v>
      </c>
      <c r="D496" s="4" t="s">
        <v>675</v>
      </c>
      <c r="E496" s="4" t="s">
        <v>186</v>
      </c>
      <c r="F496" s="7" t="s">
        <v>187</v>
      </c>
      <c r="G496" s="4" t="s">
        <v>678</v>
      </c>
      <c r="H496" s="7" t="s">
        <v>679</v>
      </c>
      <c r="I496" s="74">
        <v>22.2</v>
      </c>
      <c r="J496" s="74">
        <v>22.2</v>
      </c>
      <c r="K496" s="74">
        <v>22.2</v>
      </c>
      <c r="L496" s="74">
        <v>0</v>
      </c>
      <c r="M496" s="163">
        <v>100</v>
      </c>
      <c r="P496" s="22"/>
    </row>
    <row r="497" spans="1:16" ht="31" x14ac:dyDescent="0.35">
      <c r="A497" s="4" t="s">
        <v>624</v>
      </c>
      <c r="B497" s="4" t="s">
        <v>625</v>
      </c>
      <c r="C497" s="4" t="s">
        <v>674</v>
      </c>
      <c r="D497" s="4" t="s">
        <v>675</v>
      </c>
      <c r="E497" s="4" t="s">
        <v>186</v>
      </c>
      <c r="F497" s="7" t="s">
        <v>187</v>
      </c>
      <c r="G497" s="4" t="s">
        <v>680</v>
      </c>
      <c r="H497" s="7" t="s">
        <v>681</v>
      </c>
      <c r="I497" s="74">
        <v>482.3</v>
      </c>
      <c r="J497" s="74">
        <v>482.3</v>
      </c>
      <c r="K497" s="74">
        <v>482.3</v>
      </c>
      <c r="L497" s="74">
        <v>0</v>
      </c>
      <c r="M497" s="163">
        <v>100</v>
      </c>
      <c r="P497" s="22"/>
    </row>
    <row r="498" spans="1:16" ht="46.5" x14ac:dyDescent="0.35">
      <c r="A498" s="4" t="s">
        <v>624</v>
      </c>
      <c r="B498" s="4" t="s">
        <v>625</v>
      </c>
      <c r="C498" s="4" t="s">
        <v>674</v>
      </c>
      <c r="D498" s="4" t="s">
        <v>675</v>
      </c>
      <c r="E498" s="4" t="s">
        <v>186</v>
      </c>
      <c r="F498" s="7" t="s">
        <v>187</v>
      </c>
      <c r="G498" s="4" t="s">
        <v>682</v>
      </c>
      <c r="H498" s="7" t="s">
        <v>683</v>
      </c>
      <c r="I498" s="74">
        <v>13</v>
      </c>
      <c r="J498" s="74">
        <v>13</v>
      </c>
      <c r="K498" s="74">
        <v>13</v>
      </c>
      <c r="L498" s="74">
        <v>0</v>
      </c>
      <c r="M498" s="163">
        <v>100</v>
      </c>
      <c r="P498" s="22"/>
    </row>
    <row r="499" spans="1:16" ht="31" x14ac:dyDescent="0.35">
      <c r="A499" s="4" t="s">
        <v>624</v>
      </c>
      <c r="B499" s="4" t="s">
        <v>625</v>
      </c>
      <c r="C499" s="4" t="s">
        <v>674</v>
      </c>
      <c r="D499" s="4" t="s">
        <v>675</v>
      </c>
      <c r="E499" s="4" t="s">
        <v>186</v>
      </c>
      <c r="F499" s="7" t="s">
        <v>187</v>
      </c>
      <c r="G499" s="4" t="s">
        <v>684</v>
      </c>
      <c r="H499" s="7" t="s">
        <v>1266</v>
      </c>
      <c r="I499" s="74">
        <v>18.8</v>
      </c>
      <c r="J499" s="74">
        <v>18.8</v>
      </c>
      <c r="K499" s="74">
        <v>18.8</v>
      </c>
      <c r="L499" s="74">
        <v>0</v>
      </c>
      <c r="M499" s="163">
        <v>100</v>
      </c>
      <c r="P499" s="22"/>
    </row>
    <row r="500" spans="1:16" ht="31" x14ac:dyDescent="0.35">
      <c r="A500" s="4" t="s">
        <v>624</v>
      </c>
      <c r="B500" s="4" t="s">
        <v>625</v>
      </c>
      <c r="C500" s="4" t="s">
        <v>674</v>
      </c>
      <c r="D500" s="4" t="s">
        <v>675</v>
      </c>
      <c r="E500" s="4" t="s">
        <v>186</v>
      </c>
      <c r="F500" s="7" t="s">
        <v>187</v>
      </c>
      <c r="G500" s="4" t="s">
        <v>1267</v>
      </c>
      <c r="H500" s="7" t="s">
        <v>1268</v>
      </c>
      <c r="I500" s="74">
        <v>300</v>
      </c>
      <c r="J500" s="74">
        <v>300</v>
      </c>
      <c r="K500" s="74">
        <v>300</v>
      </c>
      <c r="L500" s="74">
        <v>0</v>
      </c>
      <c r="M500" s="163">
        <v>100</v>
      </c>
      <c r="P500" s="22"/>
    </row>
    <row r="501" spans="1:16" ht="31" x14ac:dyDescent="0.35">
      <c r="A501" s="4" t="s">
        <v>624</v>
      </c>
      <c r="B501" s="4" t="s">
        <v>625</v>
      </c>
      <c r="C501" s="4" t="s">
        <v>674</v>
      </c>
      <c r="D501" s="4" t="s">
        <v>675</v>
      </c>
      <c r="E501" s="4" t="s">
        <v>186</v>
      </c>
      <c r="F501" s="7" t="s">
        <v>187</v>
      </c>
      <c r="G501" s="4" t="s">
        <v>1269</v>
      </c>
      <c r="H501" s="7" t="s">
        <v>1270</v>
      </c>
      <c r="I501" s="74">
        <v>5</v>
      </c>
      <c r="J501" s="74">
        <v>5</v>
      </c>
      <c r="K501" s="74">
        <v>5</v>
      </c>
      <c r="L501" s="74">
        <v>0</v>
      </c>
      <c r="M501" s="163">
        <v>100</v>
      </c>
      <c r="P501" s="22"/>
    </row>
    <row r="502" spans="1:16" ht="31" x14ac:dyDescent="0.35">
      <c r="A502" s="4" t="s">
        <v>624</v>
      </c>
      <c r="B502" s="4" t="s">
        <v>625</v>
      </c>
      <c r="C502" s="4" t="s">
        <v>674</v>
      </c>
      <c r="D502" s="4" t="s">
        <v>675</v>
      </c>
      <c r="E502" s="4" t="s">
        <v>186</v>
      </c>
      <c r="F502" s="7" t="s">
        <v>187</v>
      </c>
      <c r="G502" s="4" t="s">
        <v>1271</v>
      </c>
      <c r="H502" s="7" t="s">
        <v>1272</v>
      </c>
      <c r="I502" s="74">
        <v>20</v>
      </c>
      <c r="J502" s="74">
        <v>20</v>
      </c>
      <c r="K502" s="74">
        <v>20</v>
      </c>
      <c r="L502" s="74">
        <v>0</v>
      </c>
      <c r="M502" s="163">
        <v>100</v>
      </c>
      <c r="P502" s="22"/>
    </row>
    <row r="503" spans="1:16" ht="31" x14ac:dyDescent="0.35">
      <c r="A503" s="4" t="s">
        <v>624</v>
      </c>
      <c r="B503" s="4" t="s">
        <v>625</v>
      </c>
      <c r="C503" s="4" t="s">
        <v>674</v>
      </c>
      <c r="D503" s="4" t="s">
        <v>675</v>
      </c>
      <c r="E503" s="4" t="s">
        <v>186</v>
      </c>
      <c r="F503" s="7" t="s">
        <v>187</v>
      </c>
      <c r="G503" s="4" t="s">
        <v>1273</v>
      </c>
      <c r="H503" s="7" t="s">
        <v>1274</v>
      </c>
      <c r="I503" s="74">
        <v>8.3000000000000007</v>
      </c>
      <c r="J503" s="74">
        <v>8.3000000000000007</v>
      </c>
      <c r="K503" s="74">
        <v>8.3000000000000007</v>
      </c>
      <c r="L503" s="74">
        <v>0</v>
      </c>
      <c r="M503" s="163">
        <v>100</v>
      </c>
      <c r="P503" s="22"/>
    </row>
    <row r="504" spans="1:16" ht="31" x14ac:dyDescent="0.35">
      <c r="A504" s="4" t="s">
        <v>624</v>
      </c>
      <c r="B504" s="4" t="s">
        <v>625</v>
      </c>
      <c r="C504" s="4" t="s">
        <v>674</v>
      </c>
      <c r="D504" s="4" t="s">
        <v>675</v>
      </c>
      <c r="E504" s="4" t="s">
        <v>251</v>
      </c>
      <c r="F504" s="7" t="s">
        <v>252</v>
      </c>
      <c r="G504" s="4" t="s">
        <v>685</v>
      </c>
      <c r="H504" s="7" t="s">
        <v>686</v>
      </c>
      <c r="I504" s="74">
        <v>4.8</v>
      </c>
      <c r="J504" s="74">
        <v>4.8</v>
      </c>
      <c r="K504" s="74">
        <v>4.8</v>
      </c>
      <c r="L504" s="74">
        <v>0</v>
      </c>
      <c r="M504" s="163">
        <v>100</v>
      </c>
      <c r="P504" s="22"/>
    </row>
    <row r="505" spans="1:16" x14ac:dyDescent="0.35">
      <c r="A505" s="241" t="s">
        <v>1599</v>
      </c>
      <c r="B505" s="241"/>
      <c r="C505" s="241"/>
      <c r="D505" s="241"/>
      <c r="E505" s="241"/>
      <c r="F505" s="241"/>
      <c r="G505" s="241"/>
      <c r="H505" s="241"/>
      <c r="I505" s="75">
        <v>907.4</v>
      </c>
      <c r="J505" s="75">
        <v>907.4</v>
      </c>
      <c r="K505" s="75">
        <v>907.4</v>
      </c>
      <c r="L505" s="75">
        <v>0</v>
      </c>
      <c r="M505" s="164">
        <v>100</v>
      </c>
      <c r="P505" s="22"/>
    </row>
    <row r="506" spans="1:16" x14ac:dyDescent="0.35">
      <c r="A506" s="241" t="s">
        <v>687</v>
      </c>
      <c r="B506" s="241"/>
      <c r="C506" s="241"/>
      <c r="D506" s="241"/>
      <c r="E506" s="241"/>
      <c r="F506" s="241"/>
      <c r="G506" s="241"/>
      <c r="H506" s="241"/>
      <c r="I506" s="75">
        <v>4540.5</v>
      </c>
      <c r="J506" s="75">
        <v>4540.5</v>
      </c>
      <c r="K506" s="75">
        <v>4525.5</v>
      </c>
      <c r="L506" s="75">
        <v>15</v>
      </c>
      <c r="M506" s="164">
        <v>99.67</v>
      </c>
      <c r="P506" s="22"/>
    </row>
    <row r="507" spans="1:16" x14ac:dyDescent="0.35">
      <c r="A507" s="4" t="s">
        <v>688</v>
      </c>
      <c r="B507" s="4" t="s">
        <v>689</v>
      </c>
      <c r="C507" s="4" t="s">
        <v>690</v>
      </c>
      <c r="D507" s="4" t="s">
        <v>1482</v>
      </c>
      <c r="E507" s="4" t="s">
        <v>691</v>
      </c>
      <c r="F507" s="7" t="s">
        <v>692</v>
      </c>
      <c r="G507" s="4" t="s">
        <v>693</v>
      </c>
      <c r="H507" s="7" t="s">
        <v>694</v>
      </c>
      <c r="I507" s="74">
        <v>5</v>
      </c>
      <c r="J507" s="74">
        <v>5</v>
      </c>
      <c r="K507" s="74">
        <v>0</v>
      </c>
      <c r="L507" s="74">
        <v>5</v>
      </c>
      <c r="M507" s="163">
        <v>0</v>
      </c>
      <c r="P507" s="22"/>
    </row>
    <row r="508" spans="1:16" x14ac:dyDescent="0.35">
      <c r="A508" s="4" t="s">
        <v>688</v>
      </c>
      <c r="B508" s="4" t="s">
        <v>689</v>
      </c>
      <c r="C508" s="4" t="s">
        <v>690</v>
      </c>
      <c r="D508" s="4" t="s">
        <v>1482</v>
      </c>
      <c r="E508" s="4" t="s">
        <v>160</v>
      </c>
      <c r="F508" s="7" t="s">
        <v>161</v>
      </c>
      <c r="G508" s="4" t="s">
        <v>695</v>
      </c>
      <c r="H508" s="7" t="s">
        <v>696</v>
      </c>
      <c r="I508" s="74">
        <v>100</v>
      </c>
      <c r="J508" s="74">
        <v>100</v>
      </c>
      <c r="K508" s="74">
        <v>0</v>
      </c>
      <c r="L508" s="74">
        <v>100</v>
      </c>
      <c r="M508" s="163">
        <v>0</v>
      </c>
      <c r="P508" s="22"/>
    </row>
    <row r="509" spans="1:16" x14ac:dyDescent="0.35">
      <c r="A509" s="241" t="s">
        <v>1600</v>
      </c>
      <c r="B509" s="241"/>
      <c r="C509" s="241"/>
      <c r="D509" s="241"/>
      <c r="E509" s="241"/>
      <c r="F509" s="241"/>
      <c r="G509" s="241"/>
      <c r="H509" s="241"/>
      <c r="I509" s="75">
        <v>105</v>
      </c>
      <c r="J509" s="75">
        <v>105</v>
      </c>
      <c r="K509" s="75">
        <v>0</v>
      </c>
      <c r="L509" s="75">
        <v>105</v>
      </c>
      <c r="M509" s="164">
        <v>0</v>
      </c>
      <c r="P509" s="22"/>
    </row>
    <row r="510" spans="1:16" ht="31" x14ac:dyDescent="0.35">
      <c r="A510" s="4" t="s">
        <v>688</v>
      </c>
      <c r="B510" s="4" t="s">
        <v>689</v>
      </c>
      <c r="C510" s="4" t="s">
        <v>697</v>
      </c>
      <c r="D510" s="4" t="s">
        <v>698</v>
      </c>
      <c r="E510" s="4" t="s">
        <v>42</v>
      </c>
      <c r="F510" s="7" t="s">
        <v>43</v>
      </c>
      <c r="G510" s="4" t="s">
        <v>693</v>
      </c>
      <c r="H510" s="7" t="s">
        <v>694</v>
      </c>
      <c r="I510" s="74">
        <v>30</v>
      </c>
      <c r="J510" s="74">
        <v>30</v>
      </c>
      <c r="K510" s="74">
        <v>0</v>
      </c>
      <c r="L510" s="74">
        <v>30</v>
      </c>
      <c r="M510" s="163">
        <v>0</v>
      </c>
      <c r="P510" s="22"/>
    </row>
    <row r="511" spans="1:16" ht="31" x14ac:dyDescent="0.35">
      <c r="A511" s="4" t="s">
        <v>688</v>
      </c>
      <c r="B511" s="4" t="s">
        <v>689</v>
      </c>
      <c r="C511" s="4" t="s">
        <v>697</v>
      </c>
      <c r="D511" s="4" t="s">
        <v>698</v>
      </c>
      <c r="E511" s="4" t="s">
        <v>401</v>
      </c>
      <c r="F511" s="7" t="s">
        <v>402</v>
      </c>
      <c r="G511" s="4" t="s">
        <v>693</v>
      </c>
      <c r="H511" s="7" t="s">
        <v>694</v>
      </c>
      <c r="I511" s="74">
        <v>35</v>
      </c>
      <c r="J511" s="74">
        <v>35</v>
      </c>
      <c r="K511" s="74">
        <v>0</v>
      </c>
      <c r="L511" s="74">
        <v>35</v>
      </c>
      <c r="M511" s="163">
        <v>0</v>
      </c>
      <c r="P511" s="22"/>
    </row>
    <row r="512" spans="1:16" ht="46.5" x14ac:dyDescent="0.35">
      <c r="A512" s="4" t="s">
        <v>688</v>
      </c>
      <c r="B512" s="4" t="s">
        <v>689</v>
      </c>
      <c r="C512" s="4" t="s">
        <v>697</v>
      </c>
      <c r="D512" s="4" t="s">
        <v>698</v>
      </c>
      <c r="E512" s="4" t="s">
        <v>721</v>
      </c>
      <c r="F512" s="7" t="s">
        <v>722</v>
      </c>
      <c r="G512" s="4" t="s">
        <v>831</v>
      </c>
      <c r="H512" s="7" t="s">
        <v>830</v>
      </c>
      <c r="I512" s="74">
        <v>0</v>
      </c>
      <c r="J512" s="74">
        <v>10.1</v>
      </c>
      <c r="K512" s="74">
        <v>10.055</v>
      </c>
      <c r="L512" s="74">
        <v>4.4999999999999998E-2</v>
      </c>
      <c r="M512" s="163">
        <v>99.554455445544562</v>
      </c>
      <c r="P512" s="22"/>
    </row>
    <row r="513" spans="1:16" x14ac:dyDescent="0.35">
      <c r="A513" s="4" t="s">
        <v>688</v>
      </c>
      <c r="B513" s="4" t="s">
        <v>689</v>
      </c>
      <c r="C513" s="4" t="s">
        <v>697</v>
      </c>
      <c r="D513" s="4" t="s">
        <v>698</v>
      </c>
      <c r="E513" s="4" t="s">
        <v>15</v>
      </c>
      <c r="F513" s="7" t="s">
        <v>16</v>
      </c>
      <c r="G513" s="4" t="s">
        <v>693</v>
      </c>
      <c r="H513" s="7" t="s">
        <v>694</v>
      </c>
      <c r="I513" s="74">
        <v>0</v>
      </c>
      <c r="J513" s="74">
        <v>82.5</v>
      </c>
      <c r="K513" s="74">
        <v>82.478999999999999</v>
      </c>
      <c r="L513" s="74">
        <v>2.1000000000000001E-2</v>
      </c>
      <c r="M513" s="163">
        <v>99.974545454545449</v>
      </c>
      <c r="P513" s="22"/>
    </row>
    <row r="514" spans="1:16" x14ac:dyDescent="0.35">
      <c r="A514" s="4" t="s">
        <v>688</v>
      </c>
      <c r="B514" s="4" t="s">
        <v>689</v>
      </c>
      <c r="C514" s="4" t="s">
        <v>697</v>
      </c>
      <c r="D514" s="4" t="s">
        <v>698</v>
      </c>
      <c r="E514" s="4" t="s">
        <v>29</v>
      </c>
      <c r="F514" s="7" t="s">
        <v>30</v>
      </c>
      <c r="G514" s="4" t="s">
        <v>693</v>
      </c>
      <c r="H514" s="7" t="s">
        <v>694</v>
      </c>
      <c r="I514" s="74">
        <v>100</v>
      </c>
      <c r="J514" s="74">
        <v>17.5</v>
      </c>
      <c r="K514" s="74">
        <v>5.8780000000000001</v>
      </c>
      <c r="L514" s="74">
        <v>11.622</v>
      </c>
      <c r="M514" s="163">
        <v>33.588571428571427</v>
      </c>
      <c r="P514" s="22"/>
    </row>
    <row r="515" spans="1:16" ht="31" x14ac:dyDescent="0.35">
      <c r="A515" s="4" t="s">
        <v>688</v>
      </c>
      <c r="B515" s="4" t="s">
        <v>689</v>
      </c>
      <c r="C515" s="4" t="s">
        <v>697</v>
      </c>
      <c r="D515" s="4" t="s">
        <v>698</v>
      </c>
      <c r="E515" s="4" t="s">
        <v>699</v>
      </c>
      <c r="F515" s="7" t="s">
        <v>1483</v>
      </c>
      <c r="G515" s="4" t="s">
        <v>693</v>
      </c>
      <c r="H515" s="7" t="s">
        <v>694</v>
      </c>
      <c r="I515" s="74">
        <v>17</v>
      </c>
      <c r="J515" s="74">
        <v>17</v>
      </c>
      <c r="K515" s="74">
        <v>0</v>
      </c>
      <c r="L515" s="74">
        <v>17</v>
      </c>
      <c r="M515" s="163">
        <v>0</v>
      </c>
      <c r="P515" s="22"/>
    </row>
    <row r="516" spans="1:16" x14ac:dyDescent="0.35">
      <c r="A516" s="241" t="s">
        <v>1601</v>
      </c>
      <c r="B516" s="241"/>
      <c r="C516" s="241"/>
      <c r="D516" s="241"/>
      <c r="E516" s="241"/>
      <c r="F516" s="241"/>
      <c r="G516" s="241"/>
      <c r="H516" s="241"/>
      <c r="I516" s="75">
        <v>182</v>
      </c>
      <c r="J516" s="75">
        <v>192.1</v>
      </c>
      <c r="K516" s="75">
        <v>98.42</v>
      </c>
      <c r="L516" s="75">
        <v>93.69</v>
      </c>
      <c r="M516" s="164">
        <v>51.23</v>
      </c>
      <c r="P516" s="22"/>
    </row>
    <row r="517" spans="1:16" x14ac:dyDescent="0.35">
      <c r="A517" s="241" t="s">
        <v>700</v>
      </c>
      <c r="B517" s="241"/>
      <c r="C517" s="241"/>
      <c r="D517" s="241"/>
      <c r="E517" s="241"/>
      <c r="F517" s="241"/>
      <c r="G517" s="241"/>
      <c r="H517" s="241"/>
      <c r="I517" s="75">
        <v>287</v>
      </c>
      <c r="J517" s="75">
        <v>297.10000000000002</v>
      </c>
      <c r="K517" s="75">
        <v>98.42</v>
      </c>
      <c r="L517" s="75">
        <v>198.69</v>
      </c>
      <c r="M517" s="164">
        <v>33.130000000000003</v>
      </c>
      <c r="P517" s="22"/>
    </row>
    <row r="518" spans="1:16" ht="31" x14ac:dyDescent="0.35">
      <c r="A518" s="4" t="s">
        <v>701</v>
      </c>
      <c r="B518" s="4" t="s">
        <v>702</v>
      </c>
      <c r="C518" s="4" t="s">
        <v>703</v>
      </c>
      <c r="D518" s="4" t="s">
        <v>702</v>
      </c>
      <c r="E518" s="4" t="s">
        <v>42</v>
      </c>
      <c r="F518" s="7" t="s">
        <v>43</v>
      </c>
      <c r="G518" s="4" t="s">
        <v>704</v>
      </c>
      <c r="H518" s="7" t="s">
        <v>705</v>
      </c>
      <c r="I518" s="74">
        <v>40</v>
      </c>
      <c r="J518" s="74">
        <v>40</v>
      </c>
      <c r="K518" s="74">
        <v>0</v>
      </c>
      <c r="L518" s="74">
        <v>40</v>
      </c>
      <c r="M518" s="163">
        <v>0</v>
      </c>
      <c r="P518" s="22"/>
    </row>
    <row r="519" spans="1:16" x14ac:dyDescent="0.35">
      <c r="A519" s="4" t="s">
        <v>701</v>
      </c>
      <c r="B519" s="4" t="s">
        <v>702</v>
      </c>
      <c r="C519" s="4" t="s">
        <v>703</v>
      </c>
      <c r="D519" s="4" t="s">
        <v>702</v>
      </c>
      <c r="E519" s="4" t="s">
        <v>206</v>
      </c>
      <c r="F519" s="7" t="s">
        <v>207</v>
      </c>
      <c r="G519" s="4" t="s">
        <v>704</v>
      </c>
      <c r="H519" s="7" t="s">
        <v>705</v>
      </c>
      <c r="I519" s="74">
        <v>150</v>
      </c>
      <c r="J519" s="74">
        <v>150</v>
      </c>
      <c r="K519" s="74">
        <v>72.716750000000005</v>
      </c>
      <c r="L519" s="74">
        <v>77.283249999999995</v>
      </c>
      <c r="M519" s="163">
        <v>48.477833333333336</v>
      </c>
      <c r="P519" s="22"/>
    </row>
    <row r="520" spans="1:16" x14ac:dyDescent="0.35">
      <c r="A520" s="4" t="s">
        <v>701</v>
      </c>
      <c r="B520" s="4" t="s">
        <v>702</v>
      </c>
      <c r="C520" s="4" t="s">
        <v>703</v>
      </c>
      <c r="D520" s="4" t="s">
        <v>702</v>
      </c>
      <c r="E520" s="4" t="s">
        <v>507</v>
      </c>
      <c r="F520" s="7" t="s">
        <v>508</v>
      </c>
      <c r="G520" s="4" t="s">
        <v>704</v>
      </c>
      <c r="H520" s="7" t="s">
        <v>705</v>
      </c>
      <c r="I520" s="74">
        <v>50</v>
      </c>
      <c r="J520" s="74">
        <v>50</v>
      </c>
      <c r="K520" s="74">
        <v>19.149999999999999</v>
      </c>
      <c r="L520" s="74">
        <v>30.85</v>
      </c>
      <c r="M520" s="163">
        <v>38.299999999999997</v>
      </c>
      <c r="P520" s="22"/>
    </row>
    <row r="521" spans="1:16" x14ac:dyDescent="0.35">
      <c r="A521" s="4" t="s">
        <v>701</v>
      </c>
      <c r="B521" s="4" t="s">
        <v>702</v>
      </c>
      <c r="C521" s="4" t="s">
        <v>703</v>
      </c>
      <c r="D521" s="4" t="s">
        <v>702</v>
      </c>
      <c r="E521" s="4" t="s">
        <v>15</v>
      </c>
      <c r="F521" s="7" t="s">
        <v>16</v>
      </c>
      <c r="G521" s="4" t="s">
        <v>704</v>
      </c>
      <c r="H521" s="7" t="s">
        <v>705</v>
      </c>
      <c r="I521" s="74">
        <v>180</v>
      </c>
      <c r="J521" s="74">
        <v>180</v>
      </c>
      <c r="K521" s="74">
        <v>1.21</v>
      </c>
      <c r="L521" s="74">
        <v>178.79</v>
      </c>
      <c r="M521" s="163">
        <v>0.67222222222222217</v>
      </c>
      <c r="P521" s="22"/>
    </row>
    <row r="522" spans="1:16" x14ac:dyDescent="0.35">
      <c r="A522" s="4" t="s">
        <v>701</v>
      </c>
      <c r="B522" s="4" t="s">
        <v>702</v>
      </c>
      <c r="C522" s="4" t="s">
        <v>703</v>
      </c>
      <c r="D522" s="4" t="s">
        <v>702</v>
      </c>
      <c r="E522" s="4" t="s">
        <v>29</v>
      </c>
      <c r="F522" s="7" t="s">
        <v>30</v>
      </c>
      <c r="G522" s="4" t="s">
        <v>704</v>
      </c>
      <c r="H522" s="7" t="s">
        <v>705</v>
      </c>
      <c r="I522" s="74">
        <v>400</v>
      </c>
      <c r="J522" s="74">
        <v>400</v>
      </c>
      <c r="K522" s="74">
        <v>255.03738000000001</v>
      </c>
      <c r="L522" s="74">
        <v>144.96261999999999</v>
      </c>
      <c r="M522" s="163">
        <v>63.759345000000003</v>
      </c>
      <c r="P522" s="22"/>
    </row>
    <row r="523" spans="1:16" x14ac:dyDescent="0.35">
      <c r="A523" s="241" t="s">
        <v>1602</v>
      </c>
      <c r="B523" s="241"/>
      <c r="C523" s="241"/>
      <c r="D523" s="241"/>
      <c r="E523" s="241"/>
      <c r="F523" s="241"/>
      <c r="G523" s="241"/>
      <c r="H523" s="241"/>
      <c r="I523" s="75">
        <v>820</v>
      </c>
      <c r="J523" s="75">
        <v>820</v>
      </c>
      <c r="K523" s="75">
        <v>348.12</v>
      </c>
      <c r="L523" s="75">
        <v>471.88</v>
      </c>
      <c r="M523" s="164">
        <v>42.45</v>
      </c>
      <c r="P523" s="22"/>
    </row>
    <row r="524" spans="1:16" x14ac:dyDescent="0.35">
      <c r="A524" s="241" t="s">
        <v>706</v>
      </c>
      <c r="B524" s="241"/>
      <c r="C524" s="241"/>
      <c r="D524" s="241"/>
      <c r="E524" s="241"/>
      <c r="F524" s="241"/>
      <c r="G524" s="241"/>
      <c r="H524" s="241"/>
      <c r="I524" s="75">
        <v>820</v>
      </c>
      <c r="J524" s="75">
        <v>820</v>
      </c>
      <c r="K524" s="75">
        <v>348.12</v>
      </c>
      <c r="L524" s="75">
        <v>471.88</v>
      </c>
      <c r="M524" s="164">
        <v>42.45</v>
      </c>
      <c r="P524" s="22"/>
    </row>
    <row r="525" spans="1:16" x14ac:dyDescent="0.35">
      <c r="A525" s="4" t="s">
        <v>707</v>
      </c>
      <c r="B525" s="4" t="s">
        <v>708</v>
      </c>
      <c r="C525" s="4" t="s">
        <v>709</v>
      </c>
      <c r="D525" s="4" t="s">
        <v>710</v>
      </c>
      <c r="E525" s="4" t="s">
        <v>711</v>
      </c>
      <c r="F525" s="7" t="s">
        <v>712</v>
      </c>
      <c r="G525" s="4" t="s">
        <v>713</v>
      </c>
      <c r="H525" s="7" t="s">
        <v>714</v>
      </c>
      <c r="I525" s="74">
        <v>30</v>
      </c>
      <c r="J525" s="74">
        <v>53.9</v>
      </c>
      <c r="K525" s="74">
        <v>29.79138</v>
      </c>
      <c r="L525" s="74">
        <v>24.108619999999998</v>
      </c>
      <c r="M525" s="163">
        <v>55.271576994434135</v>
      </c>
      <c r="P525" s="22"/>
    </row>
    <row r="526" spans="1:16" ht="31" x14ac:dyDescent="0.35">
      <c r="A526" s="4" t="s">
        <v>707</v>
      </c>
      <c r="B526" s="4" t="s">
        <v>708</v>
      </c>
      <c r="C526" s="4" t="s">
        <v>709</v>
      </c>
      <c r="D526" s="4" t="s">
        <v>710</v>
      </c>
      <c r="E526" s="4" t="s">
        <v>711</v>
      </c>
      <c r="F526" s="7" t="s">
        <v>712</v>
      </c>
      <c r="G526" s="4" t="s">
        <v>1639</v>
      </c>
      <c r="H526" s="7" t="s">
        <v>1667</v>
      </c>
      <c r="I526" s="74">
        <v>0</v>
      </c>
      <c r="J526" s="74">
        <v>1.6</v>
      </c>
      <c r="K526" s="74">
        <v>1.6</v>
      </c>
      <c r="L526" s="74">
        <v>0</v>
      </c>
      <c r="M526" s="163">
        <v>100</v>
      </c>
      <c r="P526" s="22"/>
    </row>
    <row r="527" spans="1:16" ht="31" x14ac:dyDescent="0.35">
      <c r="A527" s="4" t="s">
        <v>707</v>
      </c>
      <c r="B527" s="4" t="s">
        <v>708</v>
      </c>
      <c r="C527" s="4" t="s">
        <v>709</v>
      </c>
      <c r="D527" s="4" t="s">
        <v>710</v>
      </c>
      <c r="E527" s="4" t="s">
        <v>711</v>
      </c>
      <c r="F527" s="7" t="s">
        <v>712</v>
      </c>
      <c r="G527" s="4" t="s">
        <v>1640</v>
      </c>
      <c r="H527" s="7" t="s">
        <v>1668</v>
      </c>
      <c r="I527" s="74">
        <v>0</v>
      </c>
      <c r="J527" s="74">
        <v>2.1</v>
      </c>
      <c r="K527" s="74">
        <v>2.1</v>
      </c>
      <c r="L527" s="74">
        <v>0</v>
      </c>
      <c r="M527" s="163">
        <v>100</v>
      </c>
      <c r="P527" s="22"/>
    </row>
    <row r="528" spans="1:16" ht="31" x14ac:dyDescent="0.35">
      <c r="A528" s="4" t="s">
        <v>707</v>
      </c>
      <c r="B528" s="4" t="s">
        <v>708</v>
      </c>
      <c r="C528" s="4" t="s">
        <v>709</v>
      </c>
      <c r="D528" s="4" t="s">
        <v>710</v>
      </c>
      <c r="E528" s="4" t="s">
        <v>711</v>
      </c>
      <c r="F528" s="7" t="s">
        <v>712</v>
      </c>
      <c r="G528" s="4" t="s">
        <v>1641</v>
      </c>
      <c r="H528" s="7" t="s">
        <v>1669</v>
      </c>
      <c r="I528" s="74">
        <v>0</v>
      </c>
      <c r="J528" s="74">
        <v>2.4</v>
      </c>
      <c r="K528" s="74">
        <v>2.4</v>
      </c>
      <c r="L528" s="74">
        <v>0</v>
      </c>
      <c r="M528" s="163">
        <v>100</v>
      </c>
      <c r="P528" s="22"/>
    </row>
    <row r="529" spans="1:16" ht="31" x14ac:dyDescent="0.35">
      <c r="A529" s="4" t="s">
        <v>707</v>
      </c>
      <c r="B529" s="4" t="s">
        <v>708</v>
      </c>
      <c r="C529" s="4" t="s">
        <v>709</v>
      </c>
      <c r="D529" s="4" t="s">
        <v>710</v>
      </c>
      <c r="E529" s="4" t="s">
        <v>715</v>
      </c>
      <c r="F529" s="7" t="s">
        <v>716</v>
      </c>
      <c r="G529" s="4" t="s">
        <v>713</v>
      </c>
      <c r="H529" s="7" t="s">
        <v>714</v>
      </c>
      <c r="I529" s="74">
        <v>7</v>
      </c>
      <c r="J529" s="74">
        <v>7</v>
      </c>
      <c r="K529" s="74">
        <v>4.45</v>
      </c>
      <c r="L529" s="74">
        <v>2.5499999999999998</v>
      </c>
      <c r="M529" s="163">
        <v>63.571428571428569</v>
      </c>
      <c r="P529" s="22"/>
    </row>
    <row r="530" spans="1:16" ht="31" x14ac:dyDescent="0.35">
      <c r="A530" s="4" t="s">
        <v>707</v>
      </c>
      <c r="B530" s="4" t="s">
        <v>708</v>
      </c>
      <c r="C530" s="4" t="s">
        <v>709</v>
      </c>
      <c r="D530" s="4" t="s">
        <v>710</v>
      </c>
      <c r="E530" s="4" t="s">
        <v>1407</v>
      </c>
      <c r="F530" s="7" t="s">
        <v>1408</v>
      </c>
      <c r="G530" s="4" t="s">
        <v>713</v>
      </c>
      <c r="H530" s="7" t="s">
        <v>714</v>
      </c>
      <c r="I530" s="74">
        <v>0</v>
      </c>
      <c r="J530" s="74">
        <v>40</v>
      </c>
      <c r="K530" s="74">
        <v>34.713929999999998</v>
      </c>
      <c r="L530" s="74">
        <v>5.2860699999999996</v>
      </c>
      <c r="M530" s="163">
        <v>86.784824999999998</v>
      </c>
      <c r="P530" s="22"/>
    </row>
    <row r="531" spans="1:16" x14ac:dyDescent="0.35">
      <c r="A531" s="4" t="s">
        <v>707</v>
      </c>
      <c r="B531" s="4" t="s">
        <v>708</v>
      </c>
      <c r="C531" s="4" t="s">
        <v>709</v>
      </c>
      <c r="D531" s="4" t="s">
        <v>710</v>
      </c>
      <c r="E531" s="4" t="s">
        <v>691</v>
      </c>
      <c r="F531" s="7" t="s">
        <v>692</v>
      </c>
      <c r="G531" s="4" t="s">
        <v>713</v>
      </c>
      <c r="H531" s="7" t="s">
        <v>714</v>
      </c>
      <c r="I531" s="74">
        <v>45</v>
      </c>
      <c r="J531" s="74">
        <v>197.2</v>
      </c>
      <c r="K531" s="74">
        <v>168.566</v>
      </c>
      <c r="L531" s="74">
        <v>28.634</v>
      </c>
      <c r="M531" s="163">
        <v>85.479716024340775</v>
      </c>
      <c r="P531" s="22"/>
    </row>
    <row r="532" spans="1:16" ht="31" x14ac:dyDescent="0.35">
      <c r="A532" s="4" t="s">
        <v>707</v>
      </c>
      <c r="B532" s="4" t="s">
        <v>708</v>
      </c>
      <c r="C532" s="4" t="s">
        <v>709</v>
      </c>
      <c r="D532" s="4" t="s">
        <v>710</v>
      </c>
      <c r="E532" s="4" t="s">
        <v>691</v>
      </c>
      <c r="F532" s="7" t="s">
        <v>692</v>
      </c>
      <c r="G532" s="4" t="s">
        <v>1638</v>
      </c>
      <c r="H532" s="7" t="s">
        <v>1670</v>
      </c>
      <c r="I532" s="74">
        <v>0</v>
      </c>
      <c r="J532" s="74">
        <v>33.799999999999997</v>
      </c>
      <c r="K532" s="74">
        <v>33.799999999999997</v>
      </c>
      <c r="L532" s="74">
        <v>0</v>
      </c>
      <c r="M532" s="163">
        <v>100</v>
      </c>
      <c r="P532" s="22"/>
    </row>
    <row r="533" spans="1:16" ht="31" x14ac:dyDescent="0.35">
      <c r="A533" s="4" t="s">
        <v>707</v>
      </c>
      <c r="B533" s="4" t="s">
        <v>708</v>
      </c>
      <c r="C533" s="4" t="s">
        <v>709</v>
      </c>
      <c r="D533" s="4" t="s">
        <v>710</v>
      </c>
      <c r="E533" s="4" t="s">
        <v>717</v>
      </c>
      <c r="F533" s="7" t="s">
        <v>1484</v>
      </c>
      <c r="G533" s="4" t="s">
        <v>713</v>
      </c>
      <c r="H533" s="7" t="s">
        <v>714</v>
      </c>
      <c r="I533" s="74">
        <v>45</v>
      </c>
      <c r="J533" s="74">
        <v>0</v>
      </c>
      <c r="K533" s="74">
        <v>0</v>
      </c>
      <c r="L533" s="74">
        <v>0</v>
      </c>
      <c r="M533" s="163">
        <v>0</v>
      </c>
      <c r="P533" s="22"/>
    </row>
    <row r="534" spans="1:16" ht="31" x14ac:dyDescent="0.35">
      <c r="A534" s="4" t="s">
        <v>707</v>
      </c>
      <c r="B534" s="4" t="s">
        <v>708</v>
      </c>
      <c r="C534" s="4" t="s">
        <v>709</v>
      </c>
      <c r="D534" s="4" t="s">
        <v>710</v>
      </c>
      <c r="E534" s="4" t="s">
        <v>718</v>
      </c>
      <c r="F534" s="7" t="s">
        <v>1485</v>
      </c>
      <c r="G534" s="4" t="s">
        <v>713</v>
      </c>
      <c r="H534" s="7" t="s">
        <v>714</v>
      </c>
      <c r="I534" s="74">
        <v>1</v>
      </c>
      <c r="J534" s="74">
        <v>1</v>
      </c>
      <c r="K534" s="74">
        <v>0</v>
      </c>
      <c r="L534" s="74">
        <v>1</v>
      </c>
      <c r="M534" s="163">
        <v>0</v>
      </c>
      <c r="P534" s="22"/>
    </row>
    <row r="535" spans="1:16" ht="31" x14ac:dyDescent="0.35">
      <c r="A535" s="4" t="s">
        <v>707</v>
      </c>
      <c r="B535" s="4" t="s">
        <v>708</v>
      </c>
      <c r="C535" s="4" t="s">
        <v>709</v>
      </c>
      <c r="D535" s="4" t="s">
        <v>710</v>
      </c>
      <c r="E535" s="4" t="s">
        <v>42</v>
      </c>
      <c r="F535" s="7" t="s">
        <v>43</v>
      </c>
      <c r="G535" s="4" t="s">
        <v>713</v>
      </c>
      <c r="H535" s="7" t="s">
        <v>714</v>
      </c>
      <c r="I535" s="74">
        <v>150</v>
      </c>
      <c r="J535" s="74">
        <v>12.428000000000001</v>
      </c>
      <c r="K535" s="74">
        <v>11.287000000000001</v>
      </c>
      <c r="L535" s="74">
        <v>1.141</v>
      </c>
      <c r="M535" s="163">
        <v>90.819118120373346</v>
      </c>
      <c r="P535" s="22"/>
    </row>
    <row r="536" spans="1:16" ht="31" x14ac:dyDescent="0.35">
      <c r="A536" s="4" t="s">
        <v>707</v>
      </c>
      <c r="B536" s="4" t="s">
        <v>708</v>
      </c>
      <c r="C536" s="4" t="s">
        <v>709</v>
      </c>
      <c r="D536" s="4" t="s">
        <v>710</v>
      </c>
      <c r="E536" s="4" t="s">
        <v>42</v>
      </c>
      <c r="F536" s="7" t="s">
        <v>43</v>
      </c>
      <c r="G536" s="4" t="s">
        <v>1486</v>
      </c>
      <c r="H536" s="7" t="s">
        <v>1487</v>
      </c>
      <c r="I536" s="74">
        <v>0</v>
      </c>
      <c r="J536" s="74">
        <v>30.571999999999999</v>
      </c>
      <c r="K536" s="74">
        <v>30.571999999999999</v>
      </c>
      <c r="L536" s="74">
        <v>0</v>
      </c>
      <c r="M536" s="163">
        <v>100</v>
      </c>
      <c r="P536" s="22"/>
    </row>
    <row r="537" spans="1:16" ht="31" x14ac:dyDescent="0.35">
      <c r="A537" s="4" t="s">
        <v>707</v>
      </c>
      <c r="B537" s="4" t="s">
        <v>708</v>
      </c>
      <c r="C537" s="4" t="s">
        <v>709</v>
      </c>
      <c r="D537" s="4" t="s">
        <v>710</v>
      </c>
      <c r="E537" s="4" t="s">
        <v>45</v>
      </c>
      <c r="F537" s="7" t="s">
        <v>1472</v>
      </c>
      <c r="G537" s="4" t="s">
        <v>713</v>
      </c>
      <c r="H537" s="7" t="s">
        <v>714</v>
      </c>
      <c r="I537" s="74">
        <v>120</v>
      </c>
      <c r="J537" s="74">
        <v>150</v>
      </c>
      <c r="K537" s="74">
        <v>144.91712999999999</v>
      </c>
      <c r="L537" s="74">
        <v>5.0828699999999998</v>
      </c>
      <c r="M537" s="163">
        <v>96.611419999999995</v>
      </c>
      <c r="P537" s="22"/>
    </row>
    <row r="538" spans="1:16" ht="46.5" x14ac:dyDescent="0.35">
      <c r="A538" s="4" t="s">
        <v>707</v>
      </c>
      <c r="B538" s="4" t="s">
        <v>708</v>
      </c>
      <c r="C538" s="4" t="s">
        <v>709</v>
      </c>
      <c r="D538" s="4" t="s">
        <v>710</v>
      </c>
      <c r="E538" s="4" t="s">
        <v>111</v>
      </c>
      <c r="F538" s="7" t="s">
        <v>1474</v>
      </c>
      <c r="G538" s="4" t="s">
        <v>713</v>
      </c>
      <c r="H538" s="7" t="s">
        <v>714</v>
      </c>
      <c r="I538" s="74">
        <v>70</v>
      </c>
      <c r="J538" s="74">
        <v>70</v>
      </c>
      <c r="K538" s="74">
        <v>16.952000000000002</v>
      </c>
      <c r="L538" s="74">
        <v>53.048000000000002</v>
      </c>
      <c r="M538" s="163">
        <v>24.217142857142857</v>
      </c>
      <c r="P538" s="22"/>
    </row>
    <row r="539" spans="1:16" x14ac:dyDescent="0.35">
      <c r="A539" s="4" t="s">
        <v>707</v>
      </c>
      <c r="B539" s="4" t="s">
        <v>708</v>
      </c>
      <c r="C539" s="4" t="s">
        <v>709</v>
      </c>
      <c r="D539" s="4" t="s">
        <v>710</v>
      </c>
      <c r="E539" s="4" t="s">
        <v>204</v>
      </c>
      <c r="F539" s="7" t="s">
        <v>205</v>
      </c>
      <c r="G539" s="4" t="s">
        <v>713</v>
      </c>
      <c r="H539" s="7" t="s">
        <v>714</v>
      </c>
      <c r="I539" s="74">
        <v>900</v>
      </c>
      <c r="J539" s="74">
        <v>740</v>
      </c>
      <c r="K539" s="74">
        <v>179.03484</v>
      </c>
      <c r="L539" s="74">
        <v>560.96515999999997</v>
      </c>
      <c r="M539" s="163">
        <v>24.193897297297298</v>
      </c>
      <c r="P539" s="22"/>
    </row>
    <row r="540" spans="1:16" x14ac:dyDescent="0.35">
      <c r="A540" s="4" t="s">
        <v>707</v>
      </c>
      <c r="B540" s="4" t="s">
        <v>708</v>
      </c>
      <c r="C540" s="4" t="s">
        <v>709</v>
      </c>
      <c r="D540" s="4" t="s">
        <v>710</v>
      </c>
      <c r="E540" s="4" t="s">
        <v>206</v>
      </c>
      <c r="F540" s="7" t="s">
        <v>207</v>
      </c>
      <c r="G540" s="4" t="s">
        <v>713</v>
      </c>
      <c r="H540" s="7" t="s">
        <v>714</v>
      </c>
      <c r="I540" s="74">
        <v>220</v>
      </c>
      <c r="J540" s="74">
        <v>220</v>
      </c>
      <c r="K540" s="74">
        <v>119.38561</v>
      </c>
      <c r="L540" s="74">
        <v>100.61439</v>
      </c>
      <c r="M540" s="163">
        <v>54.266186363636358</v>
      </c>
      <c r="P540" s="22"/>
    </row>
    <row r="541" spans="1:16" x14ac:dyDescent="0.35">
      <c r="A541" s="4" t="s">
        <v>707</v>
      </c>
      <c r="B541" s="4" t="s">
        <v>708</v>
      </c>
      <c r="C541" s="4" t="s">
        <v>709</v>
      </c>
      <c r="D541" s="4" t="s">
        <v>710</v>
      </c>
      <c r="E541" s="4" t="s">
        <v>719</v>
      </c>
      <c r="F541" s="7" t="s">
        <v>720</v>
      </c>
      <c r="G541" s="4" t="s">
        <v>713</v>
      </c>
      <c r="H541" s="7" t="s">
        <v>714</v>
      </c>
      <c r="I541" s="74">
        <v>175</v>
      </c>
      <c r="J541" s="74">
        <v>135</v>
      </c>
      <c r="K541" s="74">
        <v>114.02146999999999</v>
      </c>
      <c r="L541" s="74">
        <v>20.978529999999999</v>
      </c>
      <c r="M541" s="163">
        <v>84.460348148148157</v>
      </c>
      <c r="P541" s="22"/>
    </row>
    <row r="542" spans="1:16" x14ac:dyDescent="0.35">
      <c r="A542" s="4" t="s">
        <v>707</v>
      </c>
      <c r="B542" s="4" t="s">
        <v>708</v>
      </c>
      <c r="C542" s="4" t="s">
        <v>709</v>
      </c>
      <c r="D542" s="4" t="s">
        <v>710</v>
      </c>
      <c r="E542" s="4" t="s">
        <v>399</v>
      </c>
      <c r="F542" s="7" t="s">
        <v>400</v>
      </c>
      <c r="G542" s="4" t="s">
        <v>713</v>
      </c>
      <c r="H542" s="7" t="s">
        <v>714</v>
      </c>
      <c r="I542" s="74">
        <v>4</v>
      </c>
      <c r="J542" s="74">
        <v>4</v>
      </c>
      <c r="K542" s="74">
        <v>0</v>
      </c>
      <c r="L542" s="74">
        <v>4</v>
      </c>
      <c r="M542" s="163">
        <v>0</v>
      </c>
      <c r="P542" s="22"/>
    </row>
    <row r="543" spans="1:16" ht="31" x14ac:dyDescent="0.35">
      <c r="A543" s="4" t="s">
        <v>707</v>
      </c>
      <c r="B543" s="4" t="s">
        <v>708</v>
      </c>
      <c r="C543" s="4" t="s">
        <v>709</v>
      </c>
      <c r="D543" s="4" t="s">
        <v>710</v>
      </c>
      <c r="E543" s="4" t="s">
        <v>401</v>
      </c>
      <c r="F543" s="7" t="s">
        <v>402</v>
      </c>
      <c r="G543" s="4" t="s">
        <v>713</v>
      </c>
      <c r="H543" s="7" t="s">
        <v>714</v>
      </c>
      <c r="I543" s="74">
        <v>3</v>
      </c>
      <c r="J543" s="74">
        <v>3</v>
      </c>
      <c r="K543" s="74">
        <v>2.5274299999999998</v>
      </c>
      <c r="L543" s="74">
        <v>0.47256999999999999</v>
      </c>
      <c r="M543" s="163">
        <v>84.247666666666674</v>
      </c>
      <c r="P543" s="22"/>
    </row>
    <row r="544" spans="1:16" x14ac:dyDescent="0.35">
      <c r="A544" s="4" t="s">
        <v>707</v>
      </c>
      <c r="B544" s="4" t="s">
        <v>708</v>
      </c>
      <c r="C544" s="4" t="s">
        <v>709</v>
      </c>
      <c r="D544" s="4" t="s">
        <v>710</v>
      </c>
      <c r="E544" s="4" t="s">
        <v>560</v>
      </c>
      <c r="F544" s="7" t="s">
        <v>561</v>
      </c>
      <c r="G544" s="4" t="s">
        <v>713</v>
      </c>
      <c r="H544" s="7" t="s">
        <v>714</v>
      </c>
      <c r="I544" s="74">
        <v>10</v>
      </c>
      <c r="J544" s="74">
        <v>10</v>
      </c>
      <c r="K544" s="74">
        <v>7.1999999999999995E-2</v>
      </c>
      <c r="L544" s="74">
        <v>9.9280000000000008</v>
      </c>
      <c r="M544" s="163">
        <v>0.72</v>
      </c>
      <c r="P544" s="22"/>
    </row>
    <row r="545" spans="1:16" x14ac:dyDescent="0.35">
      <c r="A545" s="4" t="s">
        <v>707</v>
      </c>
      <c r="B545" s="4" t="s">
        <v>708</v>
      </c>
      <c r="C545" s="4" t="s">
        <v>709</v>
      </c>
      <c r="D545" s="4" t="s">
        <v>710</v>
      </c>
      <c r="E545" s="4" t="s">
        <v>721</v>
      </c>
      <c r="F545" s="7" t="s">
        <v>722</v>
      </c>
      <c r="G545" s="4" t="s">
        <v>713</v>
      </c>
      <c r="H545" s="7" t="s">
        <v>714</v>
      </c>
      <c r="I545" s="74">
        <v>40</v>
      </c>
      <c r="J545" s="74">
        <v>36</v>
      </c>
      <c r="K545" s="74">
        <v>18.899999999999999</v>
      </c>
      <c r="L545" s="74">
        <v>17.100000000000001</v>
      </c>
      <c r="M545" s="163">
        <v>52.5</v>
      </c>
      <c r="P545" s="22"/>
    </row>
    <row r="546" spans="1:16" ht="46.5" x14ac:dyDescent="0.35">
      <c r="A546" s="4" t="s">
        <v>707</v>
      </c>
      <c r="B546" s="4" t="s">
        <v>708</v>
      </c>
      <c r="C546" s="4" t="s">
        <v>709</v>
      </c>
      <c r="D546" s="4" t="s">
        <v>710</v>
      </c>
      <c r="E546" s="4" t="s">
        <v>512</v>
      </c>
      <c r="F546" s="7" t="s">
        <v>1476</v>
      </c>
      <c r="G546" s="4" t="s">
        <v>713</v>
      </c>
      <c r="H546" s="7" t="s">
        <v>714</v>
      </c>
      <c r="I546" s="74">
        <v>3</v>
      </c>
      <c r="J546" s="74">
        <v>3</v>
      </c>
      <c r="K546" s="74">
        <v>0</v>
      </c>
      <c r="L546" s="74">
        <v>3</v>
      </c>
      <c r="M546" s="163">
        <v>0</v>
      </c>
      <c r="P546" s="22"/>
    </row>
    <row r="547" spans="1:16" x14ac:dyDescent="0.35">
      <c r="A547" s="4" t="s">
        <v>707</v>
      </c>
      <c r="B547" s="4" t="s">
        <v>708</v>
      </c>
      <c r="C547" s="4" t="s">
        <v>709</v>
      </c>
      <c r="D547" s="4" t="s">
        <v>710</v>
      </c>
      <c r="E547" s="4" t="s">
        <v>15</v>
      </c>
      <c r="F547" s="7" t="s">
        <v>16</v>
      </c>
      <c r="G547" s="4" t="s">
        <v>713</v>
      </c>
      <c r="H547" s="7" t="s">
        <v>714</v>
      </c>
      <c r="I547" s="74">
        <v>40</v>
      </c>
      <c r="J547" s="74">
        <v>115</v>
      </c>
      <c r="K547" s="74">
        <v>74.109309999999994</v>
      </c>
      <c r="L547" s="74">
        <v>40.890689999999999</v>
      </c>
      <c r="M547" s="163">
        <v>64.442878260869563</v>
      </c>
      <c r="P547" s="22"/>
    </row>
    <row r="548" spans="1:16" x14ac:dyDescent="0.35">
      <c r="A548" s="4" t="s">
        <v>707</v>
      </c>
      <c r="B548" s="4" t="s">
        <v>708</v>
      </c>
      <c r="C548" s="4" t="s">
        <v>709</v>
      </c>
      <c r="D548" s="4" t="s">
        <v>710</v>
      </c>
      <c r="E548" s="4" t="s">
        <v>29</v>
      </c>
      <c r="F548" s="7" t="s">
        <v>30</v>
      </c>
      <c r="G548" s="4" t="s">
        <v>713</v>
      </c>
      <c r="H548" s="7" t="s">
        <v>714</v>
      </c>
      <c r="I548" s="74">
        <v>100</v>
      </c>
      <c r="J548" s="74">
        <v>95</v>
      </c>
      <c r="K548" s="74">
        <v>72.760279999999995</v>
      </c>
      <c r="L548" s="74">
        <v>22.239719999999998</v>
      </c>
      <c r="M548" s="163">
        <v>76.589768421052625</v>
      </c>
      <c r="P548" s="22"/>
    </row>
    <row r="549" spans="1:16" x14ac:dyDescent="0.35">
      <c r="A549" s="4" t="s">
        <v>707</v>
      </c>
      <c r="B549" s="4" t="s">
        <v>708</v>
      </c>
      <c r="C549" s="4" t="s">
        <v>709</v>
      </c>
      <c r="D549" s="4" t="s">
        <v>710</v>
      </c>
      <c r="E549" s="4" t="s">
        <v>723</v>
      </c>
      <c r="F549" s="7" t="s">
        <v>724</v>
      </c>
      <c r="G549" s="4" t="s">
        <v>713</v>
      </c>
      <c r="H549" s="7" t="s">
        <v>714</v>
      </c>
      <c r="I549" s="74">
        <v>3</v>
      </c>
      <c r="J549" s="74">
        <v>3</v>
      </c>
      <c r="K549" s="74">
        <v>0</v>
      </c>
      <c r="L549" s="74">
        <v>3</v>
      </c>
      <c r="M549" s="163">
        <v>0</v>
      </c>
      <c r="P549" s="22"/>
    </row>
    <row r="550" spans="1:16" x14ac:dyDescent="0.35">
      <c r="A550" s="4" t="s">
        <v>707</v>
      </c>
      <c r="B550" s="4" t="s">
        <v>708</v>
      </c>
      <c r="C550" s="4" t="s">
        <v>709</v>
      </c>
      <c r="D550" s="4" t="s">
        <v>710</v>
      </c>
      <c r="E550" s="4" t="s">
        <v>311</v>
      </c>
      <c r="F550" s="7" t="s">
        <v>312</v>
      </c>
      <c r="G550" s="4" t="s">
        <v>713</v>
      </c>
      <c r="H550" s="7" t="s">
        <v>714</v>
      </c>
      <c r="I550" s="74">
        <v>10</v>
      </c>
      <c r="J550" s="74">
        <v>10</v>
      </c>
      <c r="K550" s="74">
        <v>5.1070000000000002</v>
      </c>
      <c r="L550" s="74">
        <v>4.8929999999999998</v>
      </c>
      <c r="M550" s="163">
        <v>51.07</v>
      </c>
      <c r="P550" s="22"/>
    </row>
    <row r="551" spans="1:16" x14ac:dyDescent="0.35">
      <c r="A551" s="4" t="s">
        <v>707</v>
      </c>
      <c r="B551" s="4" t="s">
        <v>708</v>
      </c>
      <c r="C551" s="4" t="s">
        <v>709</v>
      </c>
      <c r="D551" s="4" t="s">
        <v>710</v>
      </c>
      <c r="E551" s="4" t="s">
        <v>186</v>
      </c>
      <c r="F551" s="7" t="s">
        <v>187</v>
      </c>
      <c r="G551" s="4" t="s">
        <v>725</v>
      </c>
      <c r="H551" s="7" t="s">
        <v>726</v>
      </c>
      <c r="I551" s="74">
        <v>115</v>
      </c>
      <c r="J551" s="74">
        <v>115</v>
      </c>
      <c r="K551" s="74">
        <v>105.818</v>
      </c>
      <c r="L551" s="74">
        <v>9.1820000000000004</v>
      </c>
      <c r="M551" s="163">
        <v>92.01565217391304</v>
      </c>
      <c r="P551" s="22"/>
    </row>
    <row r="552" spans="1:16" x14ac:dyDescent="0.35">
      <c r="A552" s="4" t="s">
        <v>707</v>
      </c>
      <c r="B552" s="4" t="s">
        <v>708</v>
      </c>
      <c r="C552" s="4" t="s">
        <v>709</v>
      </c>
      <c r="D552" s="4" t="s">
        <v>710</v>
      </c>
      <c r="E552" s="4" t="s">
        <v>186</v>
      </c>
      <c r="F552" s="7" t="s">
        <v>187</v>
      </c>
      <c r="G552" s="4" t="s">
        <v>727</v>
      </c>
      <c r="H552" s="7" t="s">
        <v>728</v>
      </c>
      <c r="I552" s="74">
        <v>31.5</v>
      </c>
      <c r="J552" s="74">
        <v>31.5</v>
      </c>
      <c r="K552" s="74">
        <v>29.047999999999998</v>
      </c>
      <c r="L552" s="74">
        <v>2.452</v>
      </c>
      <c r="M552" s="163">
        <v>92.215873015873015</v>
      </c>
      <c r="P552" s="22"/>
    </row>
    <row r="553" spans="1:16" x14ac:dyDescent="0.35">
      <c r="A553" s="4" t="s">
        <v>707</v>
      </c>
      <c r="B553" s="4" t="s">
        <v>708</v>
      </c>
      <c r="C553" s="4" t="s">
        <v>709</v>
      </c>
      <c r="D553" s="4" t="s">
        <v>710</v>
      </c>
      <c r="E553" s="4" t="s">
        <v>186</v>
      </c>
      <c r="F553" s="7" t="s">
        <v>187</v>
      </c>
      <c r="G553" s="4" t="s">
        <v>729</v>
      </c>
      <c r="H553" s="7" t="s">
        <v>730</v>
      </c>
      <c r="I553" s="74">
        <v>72</v>
      </c>
      <c r="J553" s="74">
        <v>72</v>
      </c>
      <c r="K553" s="74">
        <v>72</v>
      </c>
      <c r="L553" s="74">
        <v>0</v>
      </c>
      <c r="M553" s="163">
        <v>100</v>
      </c>
      <c r="P553" s="22"/>
    </row>
    <row r="554" spans="1:16" x14ac:dyDescent="0.35">
      <c r="A554" s="4" t="s">
        <v>707</v>
      </c>
      <c r="B554" s="4" t="s">
        <v>708</v>
      </c>
      <c r="C554" s="4" t="s">
        <v>709</v>
      </c>
      <c r="D554" s="4" t="s">
        <v>710</v>
      </c>
      <c r="E554" s="4" t="s">
        <v>186</v>
      </c>
      <c r="F554" s="7" t="s">
        <v>187</v>
      </c>
      <c r="G554" s="4" t="s">
        <v>731</v>
      </c>
      <c r="H554" s="7" t="s">
        <v>732</v>
      </c>
      <c r="I554" s="74">
        <v>102</v>
      </c>
      <c r="J554" s="74">
        <v>102</v>
      </c>
      <c r="K554" s="74">
        <v>102</v>
      </c>
      <c r="L554" s="74">
        <v>0</v>
      </c>
      <c r="M554" s="163">
        <v>100</v>
      </c>
      <c r="P554" s="22"/>
    </row>
    <row r="555" spans="1:16" x14ac:dyDescent="0.35">
      <c r="A555" s="4" t="s">
        <v>707</v>
      </c>
      <c r="B555" s="4" t="s">
        <v>708</v>
      </c>
      <c r="C555" s="4" t="s">
        <v>709</v>
      </c>
      <c r="D555" s="4" t="s">
        <v>710</v>
      </c>
      <c r="E555" s="4" t="s">
        <v>186</v>
      </c>
      <c r="F555" s="7" t="s">
        <v>187</v>
      </c>
      <c r="G555" s="4" t="s">
        <v>733</v>
      </c>
      <c r="H555" s="7" t="s">
        <v>734</v>
      </c>
      <c r="I555" s="74">
        <v>19.2</v>
      </c>
      <c r="J555" s="74">
        <v>19.2</v>
      </c>
      <c r="K555" s="74">
        <v>19.2</v>
      </c>
      <c r="L555" s="74">
        <v>0</v>
      </c>
      <c r="M555" s="163">
        <v>100</v>
      </c>
      <c r="P555" s="22"/>
    </row>
    <row r="556" spans="1:16" ht="31" x14ac:dyDescent="0.35">
      <c r="A556" s="4" t="s">
        <v>707</v>
      </c>
      <c r="B556" s="4" t="s">
        <v>708</v>
      </c>
      <c r="C556" s="4" t="s">
        <v>709</v>
      </c>
      <c r="D556" s="4" t="s">
        <v>710</v>
      </c>
      <c r="E556" s="4" t="s">
        <v>186</v>
      </c>
      <c r="F556" s="7" t="s">
        <v>187</v>
      </c>
      <c r="G556" s="4" t="s">
        <v>1446</v>
      </c>
      <c r="H556" s="7" t="s">
        <v>1447</v>
      </c>
      <c r="I556" s="74">
        <v>0</v>
      </c>
      <c r="J556" s="74">
        <v>20</v>
      </c>
      <c r="K556" s="74">
        <v>20</v>
      </c>
      <c r="L556" s="74">
        <v>0</v>
      </c>
      <c r="M556" s="163">
        <v>100</v>
      </c>
      <c r="P556" s="22"/>
    </row>
    <row r="557" spans="1:16" x14ac:dyDescent="0.35">
      <c r="A557" s="241" t="s">
        <v>1603</v>
      </c>
      <c r="B557" s="241"/>
      <c r="C557" s="241"/>
      <c r="D557" s="241"/>
      <c r="E557" s="241"/>
      <c r="F557" s="241"/>
      <c r="G557" s="241"/>
      <c r="H557" s="241"/>
      <c r="I557" s="75">
        <v>2315.6999999999998</v>
      </c>
      <c r="J557" s="75">
        <v>2335.6999999999998</v>
      </c>
      <c r="K557" s="75">
        <v>1415.14</v>
      </c>
      <c r="L557" s="75">
        <v>920.56</v>
      </c>
      <c r="M557" s="164">
        <v>60.59</v>
      </c>
      <c r="P557" s="22"/>
    </row>
    <row r="558" spans="1:16" x14ac:dyDescent="0.35">
      <c r="A558" s="241" t="s">
        <v>735</v>
      </c>
      <c r="B558" s="241"/>
      <c r="C558" s="241"/>
      <c r="D558" s="241"/>
      <c r="E558" s="241"/>
      <c r="F558" s="241"/>
      <c r="G558" s="241"/>
      <c r="H558" s="241"/>
      <c r="I558" s="75">
        <v>2315.6999999999998</v>
      </c>
      <c r="J558" s="75">
        <v>2335.6999999999998</v>
      </c>
      <c r="K558" s="75">
        <v>1415.14</v>
      </c>
      <c r="L558" s="75">
        <v>920.56</v>
      </c>
      <c r="M558" s="164">
        <v>60.59</v>
      </c>
      <c r="P558" s="22"/>
    </row>
    <row r="559" spans="1:16" x14ac:dyDescent="0.35">
      <c r="A559" s="4" t="s">
        <v>736</v>
      </c>
      <c r="B559" s="4" t="s">
        <v>737</v>
      </c>
      <c r="C559" s="4" t="s">
        <v>738</v>
      </c>
      <c r="D559" s="4" t="s">
        <v>739</v>
      </c>
      <c r="E559" s="4" t="s">
        <v>711</v>
      </c>
      <c r="F559" s="7" t="s">
        <v>712</v>
      </c>
      <c r="G559" s="4" t="s">
        <v>740</v>
      </c>
      <c r="H559" s="7" t="s">
        <v>741</v>
      </c>
      <c r="I559" s="74">
        <v>10</v>
      </c>
      <c r="J559" s="74">
        <v>10.763</v>
      </c>
      <c r="K559" s="74">
        <v>5.6890000000000001</v>
      </c>
      <c r="L559" s="74">
        <v>5.0739999999999998</v>
      </c>
      <c r="M559" s="163">
        <v>52.857010127287928</v>
      </c>
      <c r="P559" s="22"/>
    </row>
    <row r="560" spans="1:16" ht="31" x14ac:dyDescent="0.35">
      <c r="A560" s="4" t="s">
        <v>736</v>
      </c>
      <c r="B560" s="4" t="s">
        <v>737</v>
      </c>
      <c r="C560" s="4" t="s">
        <v>738</v>
      </c>
      <c r="D560" s="4" t="s">
        <v>739</v>
      </c>
      <c r="E560" s="4" t="s">
        <v>742</v>
      </c>
      <c r="F560" s="7" t="s">
        <v>743</v>
      </c>
      <c r="G560" s="4" t="s">
        <v>740</v>
      </c>
      <c r="H560" s="7" t="s">
        <v>741</v>
      </c>
      <c r="I560" s="74">
        <v>4087</v>
      </c>
      <c r="J560" s="74">
        <v>4087</v>
      </c>
      <c r="K560" s="74">
        <v>4056.5279999999998</v>
      </c>
      <c r="L560" s="74">
        <v>30.472000000000001</v>
      </c>
      <c r="M560" s="163">
        <v>99.254416442378272</v>
      </c>
      <c r="P560" s="22"/>
    </row>
    <row r="561" spans="1:16" ht="46.5" x14ac:dyDescent="0.35">
      <c r="A561" s="4" t="s">
        <v>736</v>
      </c>
      <c r="B561" s="4" t="s">
        <v>737</v>
      </c>
      <c r="C561" s="4" t="s">
        <v>738</v>
      </c>
      <c r="D561" s="4" t="s">
        <v>739</v>
      </c>
      <c r="E561" s="4" t="s">
        <v>744</v>
      </c>
      <c r="F561" s="7" t="s">
        <v>745</v>
      </c>
      <c r="G561" s="4" t="s">
        <v>740</v>
      </c>
      <c r="H561" s="7" t="s">
        <v>741</v>
      </c>
      <c r="I561" s="74">
        <v>713</v>
      </c>
      <c r="J561" s="74">
        <v>713</v>
      </c>
      <c r="K561" s="74">
        <v>681.49300000000005</v>
      </c>
      <c r="L561" s="74">
        <v>31.507000000000001</v>
      </c>
      <c r="M561" s="163">
        <v>95.581065918653564</v>
      </c>
      <c r="P561" s="22"/>
    </row>
    <row r="562" spans="1:16" ht="31" x14ac:dyDescent="0.35">
      <c r="A562" s="4" t="s">
        <v>736</v>
      </c>
      <c r="B562" s="4" t="s">
        <v>737</v>
      </c>
      <c r="C562" s="4" t="s">
        <v>738</v>
      </c>
      <c r="D562" s="4" t="s">
        <v>739</v>
      </c>
      <c r="E562" s="4" t="s">
        <v>746</v>
      </c>
      <c r="F562" s="7" t="s">
        <v>1488</v>
      </c>
      <c r="G562" s="4" t="s">
        <v>740</v>
      </c>
      <c r="H562" s="7" t="s">
        <v>741</v>
      </c>
      <c r="I562" s="74">
        <v>370</v>
      </c>
      <c r="J562" s="74">
        <v>370</v>
      </c>
      <c r="K562" s="74">
        <v>350.14800000000002</v>
      </c>
      <c r="L562" s="74">
        <v>19.852</v>
      </c>
      <c r="M562" s="163">
        <v>94.634594594594589</v>
      </c>
      <c r="P562" s="22"/>
    </row>
    <row r="563" spans="1:16" ht="31" x14ac:dyDescent="0.35">
      <c r="A563" s="4" t="s">
        <v>736</v>
      </c>
      <c r="B563" s="4" t="s">
        <v>737</v>
      </c>
      <c r="C563" s="4" t="s">
        <v>738</v>
      </c>
      <c r="D563" s="4" t="s">
        <v>739</v>
      </c>
      <c r="E563" s="4" t="s">
        <v>33</v>
      </c>
      <c r="F563" s="7" t="s">
        <v>34</v>
      </c>
      <c r="G563" s="4" t="s">
        <v>740</v>
      </c>
      <c r="H563" s="7" t="s">
        <v>741</v>
      </c>
      <c r="I563" s="74">
        <v>15</v>
      </c>
      <c r="J563" s="74">
        <v>15</v>
      </c>
      <c r="K563" s="74">
        <v>8.1</v>
      </c>
      <c r="L563" s="74">
        <v>6.9</v>
      </c>
      <c r="M563" s="163">
        <v>54</v>
      </c>
      <c r="P563" s="22"/>
    </row>
    <row r="564" spans="1:16" x14ac:dyDescent="0.35">
      <c r="A564" s="241" t="s">
        <v>1604</v>
      </c>
      <c r="B564" s="241"/>
      <c r="C564" s="241"/>
      <c r="D564" s="241"/>
      <c r="E564" s="241"/>
      <c r="F564" s="241"/>
      <c r="G564" s="241"/>
      <c r="H564" s="241"/>
      <c r="I564" s="75">
        <v>5195</v>
      </c>
      <c r="J564" s="75">
        <v>5195.76</v>
      </c>
      <c r="K564" s="75">
        <v>5101.96</v>
      </c>
      <c r="L564" s="75">
        <v>93.8</v>
      </c>
      <c r="M564" s="164">
        <v>98.19</v>
      </c>
      <c r="P564" s="22"/>
    </row>
    <row r="565" spans="1:16" x14ac:dyDescent="0.35">
      <c r="A565" s="4" t="s">
        <v>736</v>
      </c>
      <c r="B565" s="4" t="s">
        <v>737</v>
      </c>
      <c r="C565" s="4" t="s">
        <v>1410</v>
      </c>
      <c r="D565" s="4" t="s">
        <v>1411</v>
      </c>
      <c r="E565" s="4" t="s">
        <v>747</v>
      </c>
      <c r="F565" s="7" t="s">
        <v>748</v>
      </c>
      <c r="G565" s="4" t="s">
        <v>1412</v>
      </c>
      <c r="H565" s="7" t="s">
        <v>1413</v>
      </c>
      <c r="I565" s="74">
        <v>0</v>
      </c>
      <c r="J565" s="74">
        <v>6.2869999999999999</v>
      </c>
      <c r="K565" s="74">
        <v>6.2869999999999999</v>
      </c>
      <c r="L565" s="74">
        <v>0</v>
      </c>
      <c r="M565" s="163">
        <v>100</v>
      </c>
      <c r="P565" s="22"/>
    </row>
    <row r="566" spans="1:16" ht="46.5" x14ac:dyDescent="0.35">
      <c r="A566" s="4" t="s">
        <v>736</v>
      </c>
      <c r="B566" s="4" t="s">
        <v>737</v>
      </c>
      <c r="C566" s="4" t="s">
        <v>1410</v>
      </c>
      <c r="D566" s="4" t="s">
        <v>1411</v>
      </c>
      <c r="E566" s="4" t="s">
        <v>744</v>
      </c>
      <c r="F566" s="7" t="s">
        <v>745</v>
      </c>
      <c r="G566" s="4" t="s">
        <v>1412</v>
      </c>
      <c r="H566" s="7" t="s">
        <v>1413</v>
      </c>
      <c r="I566" s="74">
        <v>0</v>
      </c>
      <c r="J566" s="74">
        <v>1.56</v>
      </c>
      <c r="K566" s="74">
        <v>1.56</v>
      </c>
      <c r="L566" s="74">
        <v>0</v>
      </c>
      <c r="M566" s="163">
        <v>100</v>
      </c>
      <c r="P566" s="22"/>
    </row>
    <row r="567" spans="1:16" ht="31" x14ac:dyDescent="0.35">
      <c r="A567" s="4" t="s">
        <v>736</v>
      </c>
      <c r="B567" s="4" t="s">
        <v>737</v>
      </c>
      <c r="C567" s="4" t="s">
        <v>1410</v>
      </c>
      <c r="D567" s="4" t="s">
        <v>1411</v>
      </c>
      <c r="E567" s="4" t="s">
        <v>746</v>
      </c>
      <c r="F567" s="7" t="s">
        <v>1488</v>
      </c>
      <c r="G567" s="4" t="s">
        <v>1412</v>
      </c>
      <c r="H567" s="7" t="s">
        <v>1413</v>
      </c>
      <c r="I567" s="74">
        <v>0</v>
      </c>
      <c r="J567" s="74">
        <v>0.56599999999999995</v>
      </c>
      <c r="K567" s="74">
        <v>0.56599999999999995</v>
      </c>
      <c r="L567" s="74">
        <v>0</v>
      </c>
      <c r="M567" s="163">
        <v>100</v>
      </c>
      <c r="P567" s="22"/>
    </row>
    <row r="568" spans="1:16" x14ac:dyDescent="0.35">
      <c r="A568" s="241" t="s">
        <v>1605</v>
      </c>
      <c r="B568" s="241"/>
      <c r="C568" s="241"/>
      <c r="D568" s="241"/>
      <c r="E568" s="241"/>
      <c r="F568" s="241"/>
      <c r="G568" s="241"/>
      <c r="H568" s="241"/>
      <c r="I568" s="75">
        <v>0</v>
      </c>
      <c r="J568" s="75">
        <v>8.42</v>
      </c>
      <c r="K568" s="75">
        <v>8.42</v>
      </c>
      <c r="L568" s="75">
        <v>0</v>
      </c>
      <c r="M568" s="164">
        <v>100</v>
      </c>
      <c r="P568" s="22"/>
    </row>
    <row r="569" spans="1:16" x14ac:dyDescent="0.35">
      <c r="A569" s="4" t="s">
        <v>736</v>
      </c>
      <c r="B569" s="4" t="s">
        <v>737</v>
      </c>
      <c r="C569" s="4" t="s">
        <v>1275</v>
      </c>
      <c r="D569" s="4" t="s">
        <v>1276</v>
      </c>
      <c r="E569" s="4" t="s">
        <v>711</v>
      </c>
      <c r="F569" s="7" t="s">
        <v>712</v>
      </c>
      <c r="G569" s="4" t="s">
        <v>1096</v>
      </c>
      <c r="H569" s="7" t="s">
        <v>1277</v>
      </c>
      <c r="I569" s="74">
        <v>10</v>
      </c>
      <c r="J569" s="74">
        <v>12.548959999999999</v>
      </c>
      <c r="K569" s="74">
        <v>12.548959999999999</v>
      </c>
      <c r="L569" s="74">
        <v>0</v>
      </c>
      <c r="M569" s="163">
        <v>100</v>
      </c>
      <c r="P569" s="22"/>
    </row>
    <row r="570" spans="1:16" x14ac:dyDescent="0.35">
      <c r="A570" s="4" t="s">
        <v>736</v>
      </c>
      <c r="B570" s="4" t="s">
        <v>737</v>
      </c>
      <c r="C570" s="4" t="s">
        <v>1275</v>
      </c>
      <c r="D570" s="4" t="s">
        <v>1276</v>
      </c>
      <c r="E570" s="4" t="s">
        <v>747</v>
      </c>
      <c r="F570" s="7" t="s">
        <v>748</v>
      </c>
      <c r="G570" s="4" t="s">
        <v>1096</v>
      </c>
      <c r="H570" s="7" t="s">
        <v>1277</v>
      </c>
      <c r="I570" s="74">
        <v>350</v>
      </c>
      <c r="J570" s="74">
        <v>402.86700000000002</v>
      </c>
      <c r="K570" s="74">
        <v>402.86700000000002</v>
      </c>
      <c r="L570" s="74">
        <v>0</v>
      </c>
      <c r="M570" s="163">
        <v>100</v>
      </c>
      <c r="P570" s="22"/>
    </row>
    <row r="571" spans="1:16" ht="46.5" x14ac:dyDescent="0.35">
      <c r="A571" s="4" t="s">
        <v>736</v>
      </c>
      <c r="B571" s="4" t="s">
        <v>737</v>
      </c>
      <c r="C571" s="4" t="s">
        <v>1275</v>
      </c>
      <c r="D571" s="4" t="s">
        <v>1276</v>
      </c>
      <c r="E571" s="4" t="s">
        <v>744</v>
      </c>
      <c r="F571" s="7" t="s">
        <v>745</v>
      </c>
      <c r="G571" s="4" t="s">
        <v>1096</v>
      </c>
      <c r="H571" s="7" t="s">
        <v>1277</v>
      </c>
      <c r="I571" s="74">
        <v>10</v>
      </c>
      <c r="J571" s="74">
        <v>4.4640000000000004</v>
      </c>
      <c r="K571" s="74">
        <v>4.4640000000000004</v>
      </c>
      <c r="L571" s="74">
        <v>0</v>
      </c>
      <c r="M571" s="163">
        <v>100</v>
      </c>
      <c r="P571" s="22"/>
    </row>
    <row r="572" spans="1:16" ht="31" x14ac:dyDescent="0.35">
      <c r="A572" s="4" t="s">
        <v>736</v>
      </c>
      <c r="B572" s="4" t="s">
        <v>737</v>
      </c>
      <c r="C572" s="4" t="s">
        <v>1275</v>
      </c>
      <c r="D572" s="4" t="s">
        <v>1276</v>
      </c>
      <c r="E572" s="4" t="s">
        <v>746</v>
      </c>
      <c r="F572" s="7" t="s">
        <v>1488</v>
      </c>
      <c r="G572" s="4" t="s">
        <v>1096</v>
      </c>
      <c r="H572" s="7" t="s">
        <v>1277</v>
      </c>
      <c r="I572" s="74">
        <v>5</v>
      </c>
      <c r="J572" s="74">
        <v>1.62</v>
      </c>
      <c r="K572" s="74">
        <v>1.62</v>
      </c>
      <c r="L572" s="74">
        <v>0</v>
      </c>
      <c r="M572" s="163">
        <v>100</v>
      </c>
      <c r="P572" s="22"/>
    </row>
    <row r="573" spans="1:16" ht="31" x14ac:dyDescent="0.35">
      <c r="A573" s="4" t="s">
        <v>736</v>
      </c>
      <c r="B573" s="4" t="s">
        <v>737</v>
      </c>
      <c r="C573" s="4" t="s">
        <v>1275</v>
      </c>
      <c r="D573" s="4" t="s">
        <v>1276</v>
      </c>
      <c r="E573" s="4" t="s">
        <v>715</v>
      </c>
      <c r="F573" s="7" t="s">
        <v>716</v>
      </c>
      <c r="G573" s="4" t="s">
        <v>1096</v>
      </c>
      <c r="H573" s="7" t="s">
        <v>1277</v>
      </c>
      <c r="I573" s="74">
        <v>5</v>
      </c>
      <c r="J573" s="74">
        <v>3.4630000000000001</v>
      </c>
      <c r="K573" s="74">
        <v>3.4630000000000001</v>
      </c>
      <c r="L573" s="74">
        <v>0</v>
      </c>
      <c r="M573" s="163">
        <v>100</v>
      </c>
      <c r="P573" s="22"/>
    </row>
    <row r="574" spans="1:16" x14ac:dyDescent="0.35">
      <c r="A574" s="4" t="s">
        <v>736</v>
      </c>
      <c r="B574" s="4" t="s">
        <v>737</v>
      </c>
      <c r="C574" s="4" t="s">
        <v>1275</v>
      </c>
      <c r="D574" s="4" t="s">
        <v>1276</v>
      </c>
      <c r="E574" s="4" t="s">
        <v>691</v>
      </c>
      <c r="F574" s="7" t="s">
        <v>692</v>
      </c>
      <c r="G574" s="4" t="s">
        <v>1096</v>
      </c>
      <c r="H574" s="7" t="s">
        <v>1277</v>
      </c>
      <c r="I574" s="74">
        <v>5</v>
      </c>
      <c r="J574" s="74">
        <v>0</v>
      </c>
      <c r="K574" s="74">
        <v>0</v>
      </c>
      <c r="L574" s="74">
        <v>0</v>
      </c>
      <c r="M574" s="163">
        <v>0</v>
      </c>
      <c r="P574" s="22"/>
    </row>
    <row r="575" spans="1:16" ht="31" x14ac:dyDescent="0.35">
      <c r="A575" s="4" t="s">
        <v>736</v>
      </c>
      <c r="B575" s="4" t="s">
        <v>737</v>
      </c>
      <c r="C575" s="4" t="s">
        <v>1275</v>
      </c>
      <c r="D575" s="4" t="s">
        <v>1276</v>
      </c>
      <c r="E575" s="4" t="s">
        <v>45</v>
      </c>
      <c r="F575" s="7" t="s">
        <v>1472</v>
      </c>
      <c r="G575" s="4" t="s">
        <v>1096</v>
      </c>
      <c r="H575" s="7" t="s">
        <v>1277</v>
      </c>
      <c r="I575" s="74">
        <v>30</v>
      </c>
      <c r="J575" s="74">
        <v>0</v>
      </c>
      <c r="K575" s="74">
        <v>0</v>
      </c>
      <c r="L575" s="74">
        <v>0</v>
      </c>
      <c r="M575" s="163">
        <v>0</v>
      </c>
      <c r="P575" s="22"/>
    </row>
    <row r="576" spans="1:16" x14ac:dyDescent="0.35">
      <c r="A576" s="4" t="s">
        <v>736</v>
      </c>
      <c r="B576" s="4" t="s">
        <v>737</v>
      </c>
      <c r="C576" s="4" t="s">
        <v>1275</v>
      </c>
      <c r="D576" s="4" t="s">
        <v>1276</v>
      </c>
      <c r="E576" s="4" t="s">
        <v>507</v>
      </c>
      <c r="F576" s="7" t="s">
        <v>508</v>
      </c>
      <c r="G576" s="4" t="s">
        <v>1096</v>
      </c>
      <c r="H576" s="7" t="s">
        <v>1277</v>
      </c>
      <c r="I576" s="74">
        <v>30</v>
      </c>
      <c r="J576" s="74">
        <v>45.7</v>
      </c>
      <c r="K576" s="74">
        <v>45.7</v>
      </c>
      <c r="L576" s="74">
        <v>0</v>
      </c>
      <c r="M576" s="163">
        <v>100</v>
      </c>
      <c r="P576" s="22"/>
    </row>
    <row r="577" spans="1:16" x14ac:dyDescent="0.35">
      <c r="A577" s="4" t="s">
        <v>736</v>
      </c>
      <c r="B577" s="4" t="s">
        <v>737</v>
      </c>
      <c r="C577" s="4" t="s">
        <v>1275</v>
      </c>
      <c r="D577" s="4" t="s">
        <v>1276</v>
      </c>
      <c r="E577" s="4" t="s">
        <v>15</v>
      </c>
      <c r="F577" s="7" t="s">
        <v>16</v>
      </c>
      <c r="G577" s="4" t="s">
        <v>1096</v>
      </c>
      <c r="H577" s="7" t="s">
        <v>1277</v>
      </c>
      <c r="I577" s="74">
        <v>144</v>
      </c>
      <c r="J577" s="74">
        <v>73.968999999999994</v>
      </c>
      <c r="K577" s="74">
        <v>73.968999999999994</v>
      </c>
      <c r="L577" s="74">
        <v>0</v>
      </c>
      <c r="M577" s="163">
        <v>100</v>
      </c>
      <c r="P577" s="22"/>
    </row>
    <row r="578" spans="1:16" x14ac:dyDescent="0.35">
      <c r="A578" s="4" t="s">
        <v>736</v>
      </c>
      <c r="B578" s="4" t="s">
        <v>737</v>
      </c>
      <c r="C578" s="4" t="s">
        <v>1275</v>
      </c>
      <c r="D578" s="4" t="s">
        <v>1276</v>
      </c>
      <c r="E578" s="4" t="s">
        <v>723</v>
      </c>
      <c r="F578" s="7" t="s">
        <v>724</v>
      </c>
      <c r="G578" s="4" t="s">
        <v>1096</v>
      </c>
      <c r="H578" s="7" t="s">
        <v>1277</v>
      </c>
      <c r="I578" s="74">
        <v>5</v>
      </c>
      <c r="J578" s="74">
        <v>7.4240000000000004</v>
      </c>
      <c r="K578" s="74">
        <v>7.4240000000000004</v>
      </c>
      <c r="L578" s="74">
        <v>0</v>
      </c>
      <c r="M578" s="163">
        <v>100</v>
      </c>
      <c r="P578" s="22"/>
    </row>
    <row r="579" spans="1:16" x14ac:dyDescent="0.35">
      <c r="A579" s="241" t="s">
        <v>1606</v>
      </c>
      <c r="B579" s="241"/>
      <c r="C579" s="241"/>
      <c r="D579" s="241"/>
      <c r="E579" s="241"/>
      <c r="F579" s="241"/>
      <c r="G579" s="241"/>
      <c r="H579" s="241"/>
      <c r="I579" s="75">
        <v>594</v>
      </c>
      <c r="J579" s="75">
        <v>552.04999999999995</v>
      </c>
      <c r="K579" s="75">
        <v>552.04999999999995</v>
      </c>
      <c r="L579" s="75">
        <v>0</v>
      </c>
      <c r="M579" s="164">
        <v>100</v>
      </c>
      <c r="P579" s="22"/>
    </row>
    <row r="580" spans="1:16" ht="46.5" x14ac:dyDescent="0.35">
      <c r="A580" s="4" t="s">
        <v>736</v>
      </c>
      <c r="B580" s="4" t="s">
        <v>737</v>
      </c>
      <c r="C580" s="4" t="s">
        <v>749</v>
      </c>
      <c r="D580" s="4" t="s">
        <v>750</v>
      </c>
      <c r="E580" s="4" t="s">
        <v>751</v>
      </c>
      <c r="F580" s="7" t="s">
        <v>752</v>
      </c>
      <c r="G580" s="4" t="s">
        <v>753</v>
      </c>
      <c r="H580" s="7" t="s">
        <v>754</v>
      </c>
      <c r="I580" s="74">
        <v>30306</v>
      </c>
      <c r="J580" s="74">
        <v>31798</v>
      </c>
      <c r="K580" s="74">
        <v>29388.278999999999</v>
      </c>
      <c r="L580" s="74">
        <v>2409.721</v>
      </c>
      <c r="M580" s="163">
        <v>92.421784388955274</v>
      </c>
      <c r="P580" s="22"/>
    </row>
    <row r="581" spans="1:16" x14ac:dyDescent="0.35">
      <c r="A581" s="4" t="s">
        <v>736</v>
      </c>
      <c r="B581" s="4" t="s">
        <v>737</v>
      </c>
      <c r="C581" s="4" t="s">
        <v>749</v>
      </c>
      <c r="D581" s="4" t="s">
        <v>750</v>
      </c>
      <c r="E581" s="4" t="s">
        <v>747</v>
      </c>
      <c r="F581" s="7" t="s">
        <v>748</v>
      </c>
      <c r="G581" s="4" t="s">
        <v>753</v>
      </c>
      <c r="H581" s="7" t="s">
        <v>754</v>
      </c>
      <c r="I581" s="74">
        <v>1699</v>
      </c>
      <c r="J581" s="74">
        <v>1699</v>
      </c>
      <c r="K581" s="74">
        <v>1214.4670000000001</v>
      </c>
      <c r="L581" s="74">
        <v>484.53300000000002</v>
      </c>
      <c r="M581" s="163">
        <v>71.481283107710425</v>
      </c>
      <c r="P581" s="22"/>
    </row>
    <row r="582" spans="1:16" ht="46.5" x14ac:dyDescent="0.35">
      <c r="A582" s="4" t="s">
        <v>736</v>
      </c>
      <c r="B582" s="4" t="s">
        <v>737</v>
      </c>
      <c r="C582" s="4" t="s">
        <v>749</v>
      </c>
      <c r="D582" s="4" t="s">
        <v>750</v>
      </c>
      <c r="E582" s="4" t="s">
        <v>744</v>
      </c>
      <c r="F582" s="7" t="s">
        <v>745</v>
      </c>
      <c r="G582" s="4" t="s">
        <v>753</v>
      </c>
      <c r="H582" s="7" t="s">
        <v>754</v>
      </c>
      <c r="I582" s="74">
        <v>7731</v>
      </c>
      <c r="J582" s="74">
        <v>8101</v>
      </c>
      <c r="K582" s="74">
        <v>7549.8860000000004</v>
      </c>
      <c r="L582" s="74">
        <v>551.11400000000003</v>
      </c>
      <c r="M582" s="163">
        <v>93.196963337859515</v>
      </c>
      <c r="P582" s="22"/>
    </row>
    <row r="583" spans="1:16" ht="31" x14ac:dyDescent="0.35">
      <c r="A583" s="4" t="s">
        <v>736</v>
      </c>
      <c r="B583" s="4" t="s">
        <v>737</v>
      </c>
      <c r="C583" s="4" t="s">
        <v>749</v>
      </c>
      <c r="D583" s="4" t="s">
        <v>750</v>
      </c>
      <c r="E583" s="4" t="s">
        <v>746</v>
      </c>
      <c r="F583" s="7" t="s">
        <v>1488</v>
      </c>
      <c r="G583" s="4" t="s">
        <v>753</v>
      </c>
      <c r="H583" s="7" t="s">
        <v>754</v>
      </c>
      <c r="I583" s="74">
        <v>2806</v>
      </c>
      <c r="J583" s="74">
        <v>2941</v>
      </c>
      <c r="K583" s="74">
        <v>2754.1559999999999</v>
      </c>
      <c r="L583" s="74">
        <v>186.84399999999999</v>
      </c>
      <c r="M583" s="163">
        <v>93.646922815368924</v>
      </c>
      <c r="P583" s="22"/>
    </row>
    <row r="584" spans="1:16" ht="62" x14ac:dyDescent="0.35">
      <c r="A584" s="4" t="s">
        <v>736</v>
      </c>
      <c r="B584" s="4" t="s">
        <v>737</v>
      </c>
      <c r="C584" s="4" t="s">
        <v>749</v>
      </c>
      <c r="D584" s="4" t="s">
        <v>750</v>
      </c>
      <c r="E584" s="4" t="s">
        <v>755</v>
      </c>
      <c r="F584" s="7" t="s">
        <v>1489</v>
      </c>
      <c r="G584" s="4" t="s">
        <v>753</v>
      </c>
      <c r="H584" s="7" t="s">
        <v>754</v>
      </c>
      <c r="I584" s="74">
        <v>130</v>
      </c>
      <c r="J584" s="74">
        <v>130</v>
      </c>
      <c r="K584" s="74">
        <v>123.13845999999999</v>
      </c>
      <c r="L584" s="74">
        <v>6.8615399999999998</v>
      </c>
      <c r="M584" s="163">
        <v>94.721892307692315</v>
      </c>
      <c r="P584" s="22"/>
    </row>
    <row r="585" spans="1:16" ht="31" x14ac:dyDescent="0.35">
      <c r="A585" s="4" t="s">
        <v>736</v>
      </c>
      <c r="B585" s="4" t="s">
        <v>737</v>
      </c>
      <c r="C585" s="4" t="s">
        <v>749</v>
      </c>
      <c r="D585" s="4" t="s">
        <v>750</v>
      </c>
      <c r="E585" s="4" t="s">
        <v>756</v>
      </c>
      <c r="F585" s="7" t="s">
        <v>757</v>
      </c>
      <c r="G585" s="4" t="s">
        <v>753</v>
      </c>
      <c r="H585" s="7" t="s">
        <v>754</v>
      </c>
      <c r="I585" s="74">
        <v>4</v>
      </c>
      <c r="J585" s="74">
        <v>4</v>
      </c>
      <c r="K585" s="74">
        <v>4.6800000000000001E-2</v>
      </c>
      <c r="L585" s="74">
        <v>3.9531999999999998</v>
      </c>
      <c r="M585" s="163">
        <v>1.17</v>
      </c>
      <c r="P585" s="22"/>
    </row>
    <row r="586" spans="1:16" ht="31" x14ac:dyDescent="0.35">
      <c r="A586" s="4" t="s">
        <v>736</v>
      </c>
      <c r="B586" s="4" t="s">
        <v>737</v>
      </c>
      <c r="C586" s="4" t="s">
        <v>749</v>
      </c>
      <c r="D586" s="4" t="s">
        <v>750</v>
      </c>
      <c r="E586" s="4" t="s">
        <v>502</v>
      </c>
      <c r="F586" s="7" t="s">
        <v>503</v>
      </c>
      <c r="G586" s="4" t="s">
        <v>753</v>
      </c>
      <c r="H586" s="7" t="s">
        <v>754</v>
      </c>
      <c r="I586" s="74">
        <v>2100</v>
      </c>
      <c r="J586" s="74">
        <v>2155</v>
      </c>
      <c r="K586" s="74">
        <v>2152.8137000000002</v>
      </c>
      <c r="L586" s="74">
        <v>2.1863000000000001</v>
      </c>
      <c r="M586" s="163">
        <v>99.898547563805096</v>
      </c>
    </row>
    <row r="587" spans="1:16" x14ac:dyDescent="0.35">
      <c r="A587" s="4" t="s">
        <v>736</v>
      </c>
      <c r="B587" s="4" t="s">
        <v>737</v>
      </c>
      <c r="C587" s="4" t="s">
        <v>749</v>
      </c>
      <c r="D587" s="4" t="s">
        <v>750</v>
      </c>
      <c r="E587" s="4" t="s">
        <v>691</v>
      </c>
      <c r="F587" s="7" t="s">
        <v>692</v>
      </c>
      <c r="G587" s="4" t="s">
        <v>753</v>
      </c>
      <c r="H587" s="7" t="s">
        <v>754</v>
      </c>
      <c r="I587" s="74">
        <v>20</v>
      </c>
      <c r="J587" s="74">
        <v>18</v>
      </c>
      <c r="K587" s="74">
        <v>4.915</v>
      </c>
      <c r="L587" s="74">
        <v>13.085000000000001</v>
      </c>
      <c r="M587" s="163">
        <v>27.305555555555554</v>
      </c>
    </row>
    <row r="588" spans="1:16" ht="31" x14ac:dyDescent="0.35">
      <c r="A588" s="4" t="s">
        <v>736</v>
      </c>
      <c r="B588" s="4" t="s">
        <v>737</v>
      </c>
      <c r="C588" s="4" t="s">
        <v>749</v>
      </c>
      <c r="D588" s="4" t="s">
        <v>750</v>
      </c>
      <c r="E588" s="4" t="s">
        <v>717</v>
      </c>
      <c r="F588" s="7" t="s">
        <v>1484</v>
      </c>
      <c r="G588" s="4" t="s">
        <v>753</v>
      </c>
      <c r="H588" s="7" t="s">
        <v>754</v>
      </c>
      <c r="I588" s="74">
        <v>30</v>
      </c>
      <c r="J588" s="74">
        <v>32</v>
      </c>
      <c r="K588" s="74">
        <v>31.13</v>
      </c>
      <c r="L588" s="74">
        <v>0.87</v>
      </c>
      <c r="M588" s="163">
        <v>97.28125</v>
      </c>
    </row>
    <row r="589" spans="1:16" ht="31" x14ac:dyDescent="0.35">
      <c r="A589" s="4" t="s">
        <v>736</v>
      </c>
      <c r="B589" s="4" t="s">
        <v>737</v>
      </c>
      <c r="C589" s="4" t="s">
        <v>749</v>
      </c>
      <c r="D589" s="4" t="s">
        <v>750</v>
      </c>
      <c r="E589" s="4" t="s">
        <v>718</v>
      </c>
      <c r="F589" s="7" t="s">
        <v>1485</v>
      </c>
      <c r="G589" s="4" t="s">
        <v>758</v>
      </c>
      <c r="H589" s="7" t="s">
        <v>759</v>
      </c>
      <c r="I589" s="74">
        <v>5</v>
      </c>
      <c r="J589" s="74">
        <v>0</v>
      </c>
      <c r="K589" s="74">
        <v>0</v>
      </c>
      <c r="L589" s="74">
        <v>0</v>
      </c>
      <c r="M589" s="163">
        <v>0</v>
      </c>
    </row>
    <row r="590" spans="1:16" ht="31" x14ac:dyDescent="0.35">
      <c r="A590" s="4" t="s">
        <v>736</v>
      </c>
      <c r="B590" s="4" t="s">
        <v>737</v>
      </c>
      <c r="C590" s="4" t="s">
        <v>749</v>
      </c>
      <c r="D590" s="4" t="s">
        <v>750</v>
      </c>
      <c r="E590" s="4" t="s">
        <v>718</v>
      </c>
      <c r="F590" s="7" t="s">
        <v>1485</v>
      </c>
      <c r="G590" s="4" t="s">
        <v>753</v>
      </c>
      <c r="H590" s="7" t="s">
        <v>754</v>
      </c>
      <c r="I590" s="74">
        <v>60</v>
      </c>
      <c r="J590" s="74">
        <v>65</v>
      </c>
      <c r="K590" s="74">
        <v>63.805</v>
      </c>
      <c r="L590" s="74">
        <v>1.1950000000000001</v>
      </c>
      <c r="M590" s="163">
        <v>98.161538461538456</v>
      </c>
    </row>
    <row r="591" spans="1:16" ht="31" x14ac:dyDescent="0.35">
      <c r="A591" s="4" t="s">
        <v>736</v>
      </c>
      <c r="B591" s="4" t="s">
        <v>737</v>
      </c>
      <c r="C591" s="4" t="s">
        <v>749</v>
      </c>
      <c r="D591" s="4" t="s">
        <v>750</v>
      </c>
      <c r="E591" s="4" t="s">
        <v>42</v>
      </c>
      <c r="F591" s="7" t="s">
        <v>43</v>
      </c>
      <c r="G591" s="4" t="s">
        <v>758</v>
      </c>
      <c r="H591" s="7" t="s">
        <v>759</v>
      </c>
      <c r="I591" s="74">
        <v>150</v>
      </c>
      <c r="J591" s="74">
        <v>160</v>
      </c>
      <c r="K591" s="74">
        <v>159.18141</v>
      </c>
      <c r="L591" s="74">
        <v>0.81859000000000004</v>
      </c>
      <c r="M591" s="163">
        <v>99.488381250000003</v>
      </c>
    </row>
    <row r="592" spans="1:16" ht="31" x14ac:dyDescent="0.35">
      <c r="A592" s="4" t="s">
        <v>736</v>
      </c>
      <c r="B592" s="4" t="s">
        <v>737</v>
      </c>
      <c r="C592" s="4" t="s">
        <v>749</v>
      </c>
      <c r="D592" s="4" t="s">
        <v>750</v>
      </c>
      <c r="E592" s="4" t="s">
        <v>42</v>
      </c>
      <c r="F592" s="7" t="s">
        <v>43</v>
      </c>
      <c r="G592" s="4" t="s">
        <v>753</v>
      </c>
      <c r="H592" s="7" t="s">
        <v>754</v>
      </c>
      <c r="I592" s="74">
        <v>870</v>
      </c>
      <c r="J592" s="74">
        <v>1100</v>
      </c>
      <c r="K592" s="74">
        <v>1082.88525</v>
      </c>
      <c r="L592" s="74">
        <v>17.114750000000001</v>
      </c>
      <c r="M592" s="163">
        <v>98.444113636363625</v>
      </c>
    </row>
    <row r="593" spans="1:13" ht="31" x14ac:dyDescent="0.35">
      <c r="A593" s="4" t="s">
        <v>736</v>
      </c>
      <c r="B593" s="4" t="s">
        <v>737</v>
      </c>
      <c r="C593" s="4" t="s">
        <v>749</v>
      </c>
      <c r="D593" s="4" t="s">
        <v>750</v>
      </c>
      <c r="E593" s="4" t="s">
        <v>45</v>
      </c>
      <c r="F593" s="7" t="s">
        <v>1472</v>
      </c>
      <c r="G593" s="4" t="s">
        <v>758</v>
      </c>
      <c r="H593" s="7" t="s">
        <v>759</v>
      </c>
      <c r="I593" s="74">
        <v>135</v>
      </c>
      <c r="J593" s="74">
        <v>137</v>
      </c>
      <c r="K593" s="74">
        <v>136.19693000000001</v>
      </c>
      <c r="L593" s="74">
        <v>0.80306999999999995</v>
      </c>
      <c r="M593" s="163">
        <v>99.413817518248166</v>
      </c>
    </row>
    <row r="594" spans="1:13" ht="31" x14ac:dyDescent="0.35">
      <c r="A594" s="4" t="s">
        <v>736</v>
      </c>
      <c r="B594" s="4" t="s">
        <v>737</v>
      </c>
      <c r="C594" s="4" t="s">
        <v>749</v>
      </c>
      <c r="D594" s="4" t="s">
        <v>750</v>
      </c>
      <c r="E594" s="4" t="s">
        <v>45</v>
      </c>
      <c r="F594" s="7" t="s">
        <v>1472</v>
      </c>
      <c r="G594" s="4" t="s">
        <v>753</v>
      </c>
      <c r="H594" s="7" t="s">
        <v>754</v>
      </c>
      <c r="I594" s="74">
        <v>700</v>
      </c>
      <c r="J594" s="74">
        <v>995</v>
      </c>
      <c r="K594" s="74">
        <v>969.72716000000003</v>
      </c>
      <c r="L594" s="74">
        <v>25.272839999999999</v>
      </c>
      <c r="M594" s="163">
        <v>97.460016080402013</v>
      </c>
    </row>
    <row r="595" spans="1:13" ht="46.5" x14ac:dyDescent="0.35">
      <c r="A595" s="4" t="s">
        <v>736</v>
      </c>
      <c r="B595" s="4" t="s">
        <v>737</v>
      </c>
      <c r="C595" s="4" t="s">
        <v>749</v>
      </c>
      <c r="D595" s="4" t="s">
        <v>750</v>
      </c>
      <c r="E595" s="4" t="s">
        <v>111</v>
      </c>
      <c r="F595" s="7" t="s">
        <v>1474</v>
      </c>
      <c r="G595" s="4" t="s">
        <v>758</v>
      </c>
      <c r="H595" s="7" t="s">
        <v>759</v>
      </c>
      <c r="I595" s="74">
        <v>20</v>
      </c>
      <c r="J595" s="74">
        <v>22</v>
      </c>
      <c r="K595" s="74">
        <v>21.791</v>
      </c>
      <c r="L595" s="74">
        <v>0.20899999999999999</v>
      </c>
      <c r="M595" s="163">
        <v>99.05</v>
      </c>
    </row>
    <row r="596" spans="1:13" ht="46.5" x14ac:dyDescent="0.35">
      <c r="A596" s="4" t="s">
        <v>736</v>
      </c>
      <c r="B596" s="4" t="s">
        <v>737</v>
      </c>
      <c r="C596" s="4" t="s">
        <v>749</v>
      </c>
      <c r="D596" s="4" t="s">
        <v>750</v>
      </c>
      <c r="E596" s="4" t="s">
        <v>111</v>
      </c>
      <c r="F596" s="7" t="s">
        <v>1474</v>
      </c>
      <c r="G596" s="4" t="s">
        <v>753</v>
      </c>
      <c r="H596" s="7" t="s">
        <v>754</v>
      </c>
      <c r="I596" s="74">
        <v>100</v>
      </c>
      <c r="J596" s="74">
        <v>100</v>
      </c>
      <c r="K596" s="74">
        <v>73.040019999999998</v>
      </c>
      <c r="L596" s="74">
        <v>26.959980000000002</v>
      </c>
      <c r="M596" s="163">
        <v>73.040019999999998</v>
      </c>
    </row>
    <row r="597" spans="1:13" x14ac:dyDescent="0.35">
      <c r="A597" s="4" t="s">
        <v>736</v>
      </c>
      <c r="B597" s="4" t="s">
        <v>737</v>
      </c>
      <c r="C597" s="4" t="s">
        <v>749</v>
      </c>
      <c r="D597" s="4" t="s">
        <v>750</v>
      </c>
      <c r="E597" s="4" t="s">
        <v>395</v>
      </c>
      <c r="F597" s="7" t="s">
        <v>396</v>
      </c>
      <c r="G597" s="4" t="s">
        <v>753</v>
      </c>
      <c r="H597" s="7" t="s">
        <v>754</v>
      </c>
      <c r="I597" s="74">
        <v>20</v>
      </c>
      <c r="J597" s="74">
        <v>20</v>
      </c>
      <c r="K597" s="74">
        <v>0</v>
      </c>
      <c r="L597" s="74">
        <v>20</v>
      </c>
      <c r="M597" s="163">
        <v>0</v>
      </c>
    </row>
    <row r="598" spans="1:13" x14ac:dyDescent="0.35">
      <c r="A598" s="4" t="s">
        <v>736</v>
      </c>
      <c r="B598" s="4" t="s">
        <v>737</v>
      </c>
      <c r="C598" s="4" t="s">
        <v>749</v>
      </c>
      <c r="D598" s="4" t="s">
        <v>750</v>
      </c>
      <c r="E598" s="4" t="s">
        <v>204</v>
      </c>
      <c r="F598" s="7" t="s">
        <v>205</v>
      </c>
      <c r="G598" s="4" t="s">
        <v>753</v>
      </c>
      <c r="H598" s="7" t="s">
        <v>754</v>
      </c>
      <c r="I598" s="74">
        <v>1200</v>
      </c>
      <c r="J598" s="74">
        <v>1200</v>
      </c>
      <c r="K598" s="74">
        <v>590.34226999999998</v>
      </c>
      <c r="L598" s="74">
        <v>609.65773000000002</v>
      </c>
      <c r="M598" s="163">
        <v>49.195189166666665</v>
      </c>
    </row>
    <row r="599" spans="1:13" x14ac:dyDescent="0.35">
      <c r="A599" s="4" t="s">
        <v>736</v>
      </c>
      <c r="B599" s="4" t="s">
        <v>737</v>
      </c>
      <c r="C599" s="4" t="s">
        <v>749</v>
      </c>
      <c r="D599" s="4" t="s">
        <v>750</v>
      </c>
      <c r="E599" s="4" t="s">
        <v>206</v>
      </c>
      <c r="F599" s="7" t="s">
        <v>207</v>
      </c>
      <c r="G599" s="4" t="s">
        <v>758</v>
      </c>
      <c r="H599" s="7" t="s">
        <v>759</v>
      </c>
      <c r="I599" s="74">
        <v>410</v>
      </c>
      <c r="J599" s="74">
        <v>443</v>
      </c>
      <c r="K599" s="74">
        <v>442.80072000000001</v>
      </c>
      <c r="L599" s="74">
        <v>0.19928000000000001</v>
      </c>
      <c r="M599" s="163">
        <v>99.955015801354406</v>
      </c>
    </row>
    <row r="600" spans="1:13" x14ac:dyDescent="0.35">
      <c r="A600" s="4" t="s">
        <v>736</v>
      </c>
      <c r="B600" s="4" t="s">
        <v>737</v>
      </c>
      <c r="C600" s="4" t="s">
        <v>749</v>
      </c>
      <c r="D600" s="4" t="s">
        <v>750</v>
      </c>
      <c r="E600" s="4" t="s">
        <v>206</v>
      </c>
      <c r="F600" s="7" t="s">
        <v>207</v>
      </c>
      <c r="G600" s="4" t="s">
        <v>753</v>
      </c>
      <c r="H600" s="7" t="s">
        <v>754</v>
      </c>
      <c r="I600" s="74">
        <v>1350</v>
      </c>
      <c r="J600" s="74">
        <v>1250</v>
      </c>
      <c r="K600" s="74">
        <v>1046.9271100000001</v>
      </c>
      <c r="L600" s="74">
        <v>203.07289</v>
      </c>
      <c r="M600" s="163">
        <v>83.754168800000002</v>
      </c>
    </row>
    <row r="601" spans="1:13" x14ac:dyDescent="0.35">
      <c r="A601" s="4" t="s">
        <v>736</v>
      </c>
      <c r="B601" s="4" t="s">
        <v>737</v>
      </c>
      <c r="C601" s="4" t="s">
        <v>749</v>
      </c>
      <c r="D601" s="4" t="s">
        <v>750</v>
      </c>
      <c r="E601" s="4" t="s">
        <v>760</v>
      </c>
      <c r="F601" s="7" t="s">
        <v>761</v>
      </c>
      <c r="G601" s="4" t="s">
        <v>758</v>
      </c>
      <c r="H601" s="7" t="s">
        <v>759</v>
      </c>
      <c r="I601" s="74">
        <v>40</v>
      </c>
      <c r="J601" s="74">
        <v>43</v>
      </c>
      <c r="K601" s="74">
        <v>42.826000000000001</v>
      </c>
      <c r="L601" s="74">
        <v>0.17399999999999999</v>
      </c>
      <c r="M601" s="163">
        <v>99.595348837209301</v>
      </c>
    </row>
    <row r="602" spans="1:13" x14ac:dyDescent="0.35">
      <c r="A602" s="4" t="s">
        <v>736</v>
      </c>
      <c r="B602" s="4" t="s">
        <v>737</v>
      </c>
      <c r="C602" s="4" t="s">
        <v>749</v>
      </c>
      <c r="D602" s="4" t="s">
        <v>750</v>
      </c>
      <c r="E602" s="4" t="s">
        <v>719</v>
      </c>
      <c r="F602" s="7" t="s">
        <v>720</v>
      </c>
      <c r="G602" s="4" t="s">
        <v>758</v>
      </c>
      <c r="H602" s="7" t="s">
        <v>759</v>
      </c>
      <c r="I602" s="74">
        <v>5</v>
      </c>
      <c r="J602" s="74">
        <v>5</v>
      </c>
      <c r="K602" s="74">
        <v>0</v>
      </c>
      <c r="L602" s="74">
        <v>5</v>
      </c>
      <c r="M602" s="163">
        <v>0</v>
      </c>
    </row>
    <row r="603" spans="1:13" x14ac:dyDescent="0.35">
      <c r="A603" s="4" t="s">
        <v>736</v>
      </c>
      <c r="B603" s="4" t="s">
        <v>737</v>
      </c>
      <c r="C603" s="4" t="s">
        <v>749</v>
      </c>
      <c r="D603" s="4" t="s">
        <v>750</v>
      </c>
      <c r="E603" s="4" t="s">
        <v>719</v>
      </c>
      <c r="F603" s="7" t="s">
        <v>720</v>
      </c>
      <c r="G603" s="4" t="s">
        <v>753</v>
      </c>
      <c r="H603" s="7" t="s">
        <v>754</v>
      </c>
      <c r="I603" s="74">
        <v>80</v>
      </c>
      <c r="J603" s="74">
        <v>80</v>
      </c>
      <c r="K603" s="74">
        <v>72.737459999999999</v>
      </c>
      <c r="L603" s="74">
        <v>7.2625400000000004</v>
      </c>
      <c r="M603" s="163">
        <v>90.921824999999998</v>
      </c>
    </row>
    <row r="604" spans="1:13" x14ac:dyDescent="0.35">
      <c r="A604" s="4" t="s">
        <v>736</v>
      </c>
      <c r="B604" s="4" t="s">
        <v>737</v>
      </c>
      <c r="C604" s="4" t="s">
        <v>749</v>
      </c>
      <c r="D604" s="4" t="s">
        <v>750</v>
      </c>
      <c r="E604" s="4" t="s">
        <v>399</v>
      </c>
      <c r="F604" s="7" t="s">
        <v>400</v>
      </c>
      <c r="G604" s="4" t="s">
        <v>753</v>
      </c>
      <c r="H604" s="7" t="s">
        <v>754</v>
      </c>
      <c r="I604" s="74">
        <v>900</v>
      </c>
      <c r="J604" s="74">
        <v>880</v>
      </c>
      <c r="K604" s="74">
        <v>753.24440000000004</v>
      </c>
      <c r="L604" s="74">
        <v>126.7556</v>
      </c>
      <c r="M604" s="163">
        <v>85.595954545454546</v>
      </c>
    </row>
    <row r="605" spans="1:13" ht="31" x14ac:dyDescent="0.35">
      <c r="A605" s="4" t="s">
        <v>736</v>
      </c>
      <c r="B605" s="4" t="s">
        <v>737</v>
      </c>
      <c r="C605" s="4" t="s">
        <v>749</v>
      </c>
      <c r="D605" s="4" t="s">
        <v>750</v>
      </c>
      <c r="E605" s="4" t="s">
        <v>401</v>
      </c>
      <c r="F605" s="7" t="s">
        <v>402</v>
      </c>
      <c r="G605" s="4" t="s">
        <v>758</v>
      </c>
      <c r="H605" s="7" t="s">
        <v>759</v>
      </c>
      <c r="I605" s="74">
        <v>40</v>
      </c>
      <c r="J605" s="74">
        <v>40.5</v>
      </c>
      <c r="K605" s="74">
        <v>40.268999999999998</v>
      </c>
      <c r="L605" s="74">
        <v>0.23100000000000001</v>
      </c>
      <c r="M605" s="163">
        <v>99.42962962962963</v>
      </c>
    </row>
    <row r="606" spans="1:13" ht="31" x14ac:dyDescent="0.35">
      <c r="A606" s="4" t="s">
        <v>736</v>
      </c>
      <c r="B606" s="4" t="s">
        <v>737</v>
      </c>
      <c r="C606" s="4" t="s">
        <v>749</v>
      </c>
      <c r="D606" s="4" t="s">
        <v>750</v>
      </c>
      <c r="E606" s="4" t="s">
        <v>401</v>
      </c>
      <c r="F606" s="7" t="s">
        <v>402</v>
      </c>
      <c r="G606" s="4" t="s">
        <v>753</v>
      </c>
      <c r="H606" s="7" t="s">
        <v>754</v>
      </c>
      <c r="I606" s="74">
        <v>350</v>
      </c>
      <c r="J606" s="74">
        <v>350</v>
      </c>
      <c r="K606" s="74">
        <v>271.18482999999998</v>
      </c>
      <c r="L606" s="74">
        <v>78.815169999999995</v>
      </c>
      <c r="M606" s="163">
        <v>77.481380000000001</v>
      </c>
    </row>
    <row r="607" spans="1:13" x14ac:dyDescent="0.35">
      <c r="A607" s="4" t="s">
        <v>736</v>
      </c>
      <c r="B607" s="4" t="s">
        <v>737</v>
      </c>
      <c r="C607" s="4" t="s">
        <v>749</v>
      </c>
      <c r="D607" s="4" t="s">
        <v>750</v>
      </c>
      <c r="E607" s="4" t="s">
        <v>560</v>
      </c>
      <c r="F607" s="7" t="s">
        <v>561</v>
      </c>
      <c r="G607" s="4" t="s">
        <v>753</v>
      </c>
      <c r="H607" s="7" t="s">
        <v>754</v>
      </c>
      <c r="I607" s="74">
        <v>100</v>
      </c>
      <c r="J607" s="74">
        <v>100</v>
      </c>
      <c r="K607" s="74">
        <v>67.489000000000004</v>
      </c>
      <c r="L607" s="74">
        <v>32.511000000000003</v>
      </c>
      <c r="M607" s="163">
        <v>67.489000000000004</v>
      </c>
    </row>
    <row r="608" spans="1:13" x14ac:dyDescent="0.35">
      <c r="A608" s="4" t="s">
        <v>736</v>
      </c>
      <c r="B608" s="4" t="s">
        <v>737</v>
      </c>
      <c r="C608" s="4" t="s">
        <v>749</v>
      </c>
      <c r="D608" s="4" t="s">
        <v>750</v>
      </c>
      <c r="E608" s="4" t="s">
        <v>507</v>
      </c>
      <c r="F608" s="7" t="s">
        <v>508</v>
      </c>
      <c r="G608" s="4" t="s">
        <v>753</v>
      </c>
      <c r="H608" s="7" t="s">
        <v>754</v>
      </c>
      <c r="I608" s="74">
        <v>30</v>
      </c>
      <c r="J608" s="74">
        <v>140</v>
      </c>
      <c r="K608" s="74">
        <v>45.557510000000001</v>
      </c>
      <c r="L608" s="74">
        <v>94.442490000000006</v>
      </c>
      <c r="M608" s="163">
        <v>32.541078571428571</v>
      </c>
    </row>
    <row r="609" spans="1:13" ht="31" x14ac:dyDescent="0.35">
      <c r="A609" s="4" t="s">
        <v>736</v>
      </c>
      <c r="B609" s="4" t="s">
        <v>737</v>
      </c>
      <c r="C609" s="4" t="s">
        <v>749</v>
      </c>
      <c r="D609" s="4" t="s">
        <v>750</v>
      </c>
      <c r="E609" s="4" t="s">
        <v>53</v>
      </c>
      <c r="F609" s="7" t="s">
        <v>54</v>
      </c>
      <c r="G609" s="4" t="s">
        <v>753</v>
      </c>
      <c r="H609" s="7" t="s">
        <v>754</v>
      </c>
      <c r="I609" s="74">
        <v>400</v>
      </c>
      <c r="J609" s="74">
        <v>400</v>
      </c>
      <c r="K609" s="74">
        <v>318.31806</v>
      </c>
      <c r="L609" s="74">
        <v>81.681939999999997</v>
      </c>
      <c r="M609" s="163">
        <v>79.579515000000001</v>
      </c>
    </row>
    <row r="610" spans="1:13" x14ac:dyDescent="0.35">
      <c r="A610" s="4" t="s">
        <v>736</v>
      </c>
      <c r="B610" s="4" t="s">
        <v>737</v>
      </c>
      <c r="C610" s="4" t="s">
        <v>749</v>
      </c>
      <c r="D610" s="4" t="s">
        <v>750</v>
      </c>
      <c r="E610" s="4" t="s">
        <v>721</v>
      </c>
      <c r="F610" s="7" t="s">
        <v>722</v>
      </c>
      <c r="G610" s="4" t="s">
        <v>753</v>
      </c>
      <c r="H610" s="7" t="s">
        <v>754</v>
      </c>
      <c r="I610" s="74">
        <v>400</v>
      </c>
      <c r="J610" s="74">
        <v>648</v>
      </c>
      <c r="K610" s="74">
        <v>604.99440000000004</v>
      </c>
      <c r="L610" s="74">
        <v>43.005600000000001</v>
      </c>
      <c r="M610" s="163">
        <v>93.36333333333333</v>
      </c>
    </row>
    <row r="611" spans="1:13" ht="31" x14ac:dyDescent="0.35">
      <c r="A611" s="4" t="s">
        <v>736</v>
      </c>
      <c r="B611" s="4" t="s">
        <v>737</v>
      </c>
      <c r="C611" s="4" t="s">
        <v>749</v>
      </c>
      <c r="D611" s="4" t="s">
        <v>750</v>
      </c>
      <c r="E611" s="4" t="s">
        <v>721</v>
      </c>
      <c r="F611" s="7" t="s">
        <v>722</v>
      </c>
      <c r="G611" s="4" t="s">
        <v>762</v>
      </c>
      <c r="H611" s="7" t="s">
        <v>763</v>
      </c>
      <c r="I611" s="74">
        <v>250</v>
      </c>
      <c r="J611" s="74">
        <v>70</v>
      </c>
      <c r="K611" s="74">
        <v>70</v>
      </c>
      <c r="L611" s="74">
        <v>0</v>
      </c>
      <c r="M611" s="163">
        <v>100</v>
      </c>
    </row>
    <row r="612" spans="1:13" ht="31" x14ac:dyDescent="0.35">
      <c r="A612" s="4" t="s">
        <v>736</v>
      </c>
      <c r="B612" s="4" t="s">
        <v>737</v>
      </c>
      <c r="C612" s="4" t="s">
        <v>749</v>
      </c>
      <c r="D612" s="4" t="s">
        <v>750</v>
      </c>
      <c r="E612" s="4" t="s">
        <v>721</v>
      </c>
      <c r="F612" s="7" t="s">
        <v>722</v>
      </c>
      <c r="G612" s="4" t="s">
        <v>1493</v>
      </c>
      <c r="H612" s="7" t="s">
        <v>1494</v>
      </c>
      <c r="I612" s="74">
        <v>0</v>
      </c>
      <c r="J612" s="74">
        <v>32</v>
      </c>
      <c r="K612" s="74">
        <v>31.941579999999998</v>
      </c>
      <c r="L612" s="74">
        <v>5.842E-2</v>
      </c>
      <c r="M612" s="163">
        <v>99.817437499999997</v>
      </c>
    </row>
    <row r="613" spans="1:13" ht="46.5" x14ac:dyDescent="0.35">
      <c r="A613" s="4" t="s">
        <v>736</v>
      </c>
      <c r="B613" s="4" t="s">
        <v>737</v>
      </c>
      <c r="C613" s="4" t="s">
        <v>749</v>
      </c>
      <c r="D613" s="4" t="s">
        <v>750</v>
      </c>
      <c r="E613" s="4" t="s">
        <v>512</v>
      </c>
      <c r="F613" s="7" t="s">
        <v>1476</v>
      </c>
      <c r="G613" s="4" t="s">
        <v>758</v>
      </c>
      <c r="H613" s="7" t="s">
        <v>759</v>
      </c>
      <c r="I613" s="74">
        <v>5</v>
      </c>
      <c r="J613" s="74">
        <v>0.5</v>
      </c>
      <c r="K613" s="74">
        <v>0</v>
      </c>
      <c r="L613" s="74">
        <v>0.5</v>
      </c>
      <c r="M613" s="163">
        <v>0</v>
      </c>
    </row>
    <row r="614" spans="1:13" ht="46.5" x14ac:dyDescent="0.35">
      <c r="A614" s="4" t="s">
        <v>736</v>
      </c>
      <c r="B614" s="4" t="s">
        <v>737</v>
      </c>
      <c r="C614" s="4" t="s">
        <v>749</v>
      </c>
      <c r="D614" s="4" t="s">
        <v>750</v>
      </c>
      <c r="E614" s="4" t="s">
        <v>512</v>
      </c>
      <c r="F614" s="7" t="s">
        <v>1476</v>
      </c>
      <c r="G614" s="4" t="s">
        <v>753</v>
      </c>
      <c r="H614" s="7" t="s">
        <v>754</v>
      </c>
      <c r="I614" s="74">
        <v>1905</v>
      </c>
      <c r="J614" s="74">
        <v>1850</v>
      </c>
      <c r="K614" s="74">
        <v>1232.78304</v>
      </c>
      <c r="L614" s="74">
        <v>617.21695999999997</v>
      </c>
      <c r="M614" s="163">
        <v>66.636921081081084</v>
      </c>
    </row>
    <row r="615" spans="1:13" x14ac:dyDescent="0.35">
      <c r="A615" s="4" t="s">
        <v>736</v>
      </c>
      <c r="B615" s="4" t="s">
        <v>737</v>
      </c>
      <c r="C615" s="4" t="s">
        <v>749</v>
      </c>
      <c r="D615" s="4" t="s">
        <v>750</v>
      </c>
      <c r="E615" s="4" t="s">
        <v>15</v>
      </c>
      <c r="F615" s="7" t="s">
        <v>16</v>
      </c>
      <c r="G615" s="4" t="s">
        <v>758</v>
      </c>
      <c r="H615" s="7" t="s">
        <v>759</v>
      </c>
      <c r="I615" s="74">
        <v>15</v>
      </c>
      <c r="J615" s="74">
        <v>39</v>
      </c>
      <c r="K615" s="74">
        <v>38.478639999999999</v>
      </c>
      <c r="L615" s="74">
        <v>0.52136000000000005</v>
      </c>
      <c r="M615" s="163">
        <v>98.663179487179477</v>
      </c>
    </row>
    <row r="616" spans="1:13" x14ac:dyDescent="0.35">
      <c r="A616" s="4" t="s">
        <v>736</v>
      </c>
      <c r="B616" s="4" t="s">
        <v>737</v>
      </c>
      <c r="C616" s="4" t="s">
        <v>749</v>
      </c>
      <c r="D616" s="4" t="s">
        <v>750</v>
      </c>
      <c r="E616" s="4" t="s">
        <v>15</v>
      </c>
      <c r="F616" s="7" t="s">
        <v>16</v>
      </c>
      <c r="G616" s="4" t="s">
        <v>753</v>
      </c>
      <c r="H616" s="7" t="s">
        <v>754</v>
      </c>
      <c r="I616" s="74">
        <v>4800</v>
      </c>
      <c r="J616" s="74">
        <v>4780</v>
      </c>
      <c r="K616" s="74">
        <v>4463.6497099999997</v>
      </c>
      <c r="L616" s="74">
        <v>316.35028999999997</v>
      </c>
      <c r="M616" s="163">
        <v>93.381793096234304</v>
      </c>
    </row>
    <row r="617" spans="1:13" x14ac:dyDescent="0.35">
      <c r="A617" s="4" t="s">
        <v>736</v>
      </c>
      <c r="B617" s="4" t="s">
        <v>737</v>
      </c>
      <c r="C617" s="4" t="s">
        <v>749</v>
      </c>
      <c r="D617" s="4" t="s">
        <v>750</v>
      </c>
      <c r="E617" s="4" t="s">
        <v>15</v>
      </c>
      <c r="F617" s="7" t="s">
        <v>16</v>
      </c>
      <c r="G617" s="4" t="s">
        <v>764</v>
      </c>
      <c r="H617" s="7" t="s">
        <v>765</v>
      </c>
      <c r="I617" s="74">
        <v>400</v>
      </c>
      <c r="J617" s="74">
        <v>200</v>
      </c>
      <c r="K617" s="74">
        <v>10.1</v>
      </c>
      <c r="L617" s="74">
        <v>189.9</v>
      </c>
      <c r="M617" s="163">
        <v>5.05</v>
      </c>
    </row>
    <row r="618" spans="1:13" x14ac:dyDescent="0.35">
      <c r="A618" s="4" t="s">
        <v>736</v>
      </c>
      <c r="B618" s="4" t="s">
        <v>737</v>
      </c>
      <c r="C618" s="4" t="s">
        <v>749</v>
      </c>
      <c r="D618" s="4" t="s">
        <v>750</v>
      </c>
      <c r="E618" s="4" t="s">
        <v>29</v>
      </c>
      <c r="F618" s="7" t="s">
        <v>30</v>
      </c>
      <c r="G618" s="4" t="s">
        <v>758</v>
      </c>
      <c r="H618" s="7" t="s">
        <v>759</v>
      </c>
      <c r="I618" s="74">
        <v>540</v>
      </c>
      <c r="J618" s="74">
        <v>509</v>
      </c>
      <c r="K618" s="74">
        <v>5.6180300000000001</v>
      </c>
      <c r="L618" s="74">
        <v>503.38197000000002</v>
      </c>
      <c r="M618" s="163">
        <v>1.1037387033398822</v>
      </c>
    </row>
    <row r="619" spans="1:13" x14ac:dyDescent="0.35">
      <c r="A619" s="4" t="s">
        <v>736</v>
      </c>
      <c r="B619" s="4" t="s">
        <v>737</v>
      </c>
      <c r="C619" s="4" t="s">
        <v>749</v>
      </c>
      <c r="D619" s="4" t="s">
        <v>750</v>
      </c>
      <c r="E619" s="4" t="s">
        <v>29</v>
      </c>
      <c r="F619" s="7" t="s">
        <v>30</v>
      </c>
      <c r="G619" s="4" t="s">
        <v>753</v>
      </c>
      <c r="H619" s="7" t="s">
        <v>754</v>
      </c>
      <c r="I619" s="74">
        <v>500</v>
      </c>
      <c r="J619" s="74">
        <v>490</v>
      </c>
      <c r="K619" s="74">
        <v>485.41948000000002</v>
      </c>
      <c r="L619" s="74">
        <v>4.5805199999999999</v>
      </c>
      <c r="M619" s="163">
        <v>99.065200000000004</v>
      </c>
    </row>
    <row r="620" spans="1:13" x14ac:dyDescent="0.35">
      <c r="A620" s="4" t="s">
        <v>736</v>
      </c>
      <c r="B620" s="4" t="s">
        <v>737</v>
      </c>
      <c r="C620" s="4" t="s">
        <v>749</v>
      </c>
      <c r="D620" s="4" t="s">
        <v>750</v>
      </c>
      <c r="E620" s="4" t="s">
        <v>29</v>
      </c>
      <c r="F620" s="7" t="s">
        <v>30</v>
      </c>
      <c r="G620" s="4" t="s">
        <v>766</v>
      </c>
      <c r="H620" s="7" t="s">
        <v>767</v>
      </c>
      <c r="I620" s="74">
        <v>100</v>
      </c>
      <c r="J620" s="74">
        <v>0</v>
      </c>
      <c r="K620" s="74">
        <v>0</v>
      </c>
      <c r="L620" s="74">
        <v>0</v>
      </c>
      <c r="M620" s="163">
        <v>0</v>
      </c>
    </row>
    <row r="621" spans="1:13" ht="31" x14ac:dyDescent="0.35">
      <c r="A621" s="4" t="s">
        <v>736</v>
      </c>
      <c r="B621" s="4" t="s">
        <v>737</v>
      </c>
      <c r="C621" s="4" t="s">
        <v>749</v>
      </c>
      <c r="D621" s="4" t="s">
        <v>750</v>
      </c>
      <c r="E621" s="4" t="s">
        <v>29</v>
      </c>
      <c r="F621" s="7" t="s">
        <v>30</v>
      </c>
      <c r="G621" s="4" t="s">
        <v>1278</v>
      </c>
      <c r="H621" s="7" t="s">
        <v>1279</v>
      </c>
      <c r="I621" s="74">
        <v>300</v>
      </c>
      <c r="J621" s="74">
        <v>300</v>
      </c>
      <c r="K621" s="74">
        <v>75.625</v>
      </c>
      <c r="L621" s="74">
        <v>224.375</v>
      </c>
      <c r="M621" s="163">
        <v>25.208333333333332</v>
      </c>
    </row>
    <row r="622" spans="1:13" ht="31" x14ac:dyDescent="0.35">
      <c r="A622" s="4" t="s">
        <v>736</v>
      </c>
      <c r="B622" s="4" t="s">
        <v>737</v>
      </c>
      <c r="C622" s="4" t="s">
        <v>749</v>
      </c>
      <c r="D622" s="4" t="s">
        <v>750</v>
      </c>
      <c r="E622" s="4" t="s">
        <v>29</v>
      </c>
      <c r="F622" s="7" t="s">
        <v>30</v>
      </c>
      <c r="G622" s="4" t="s">
        <v>1457</v>
      </c>
      <c r="H622" s="7" t="s">
        <v>1458</v>
      </c>
      <c r="I622" s="74">
        <v>0</v>
      </c>
      <c r="J622" s="74">
        <v>340</v>
      </c>
      <c r="K622" s="74">
        <v>319.48590000000002</v>
      </c>
      <c r="L622" s="74">
        <v>20.514099999999999</v>
      </c>
      <c r="M622" s="163">
        <v>93.966441176470582</v>
      </c>
    </row>
    <row r="623" spans="1:13" ht="31" x14ac:dyDescent="0.35">
      <c r="A623" s="4" t="s">
        <v>736</v>
      </c>
      <c r="B623" s="4" t="s">
        <v>737</v>
      </c>
      <c r="C623" s="4" t="s">
        <v>749</v>
      </c>
      <c r="D623" s="4" t="s">
        <v>750</v>
      </c>
      <c r="E623" s="4" t="s">
        <v>768</v>
      </c>
      <c r="F623" s="7" t="s">
        <v>769</v>
      </c>
      <c r="G623" s="4" t="s">
        <v>753</v>
      </c>
      <c r="H623" s="7" t="s">
        <v>754</v>
      </c>
      <c r="I623" s="74">
        <v>160</v>
      </c>
      <c r="J623" s="74">
        <v>160</v>
      </c>
      <c r="K623" s="74">
        <v>152.20831999999999</v>
      </c>
      <c r="L623" s="74">
        <v>7.7916800000000004</v>
      </c>
      <c r="M623" s="163">
        <v>95.130200000000002</v>
      </c>
    </row>
    <row r="624" spans="1:13" x14ac:dyDescent="0.35">
      <c r="A624" s="4" t="s">
        <v>736</v>
      </c>
      <c r="B624" s="4" t="s">
        <v>737</v>
      </c>
      <c r="C624" s="4" t="s">
        <v>749</v>
      </c>
      <c r="D624" s="4" t="s">
        <v>750</v>
      </c>
      <c r="E624" s="4" t="s">
        <v>723</v>
      </c>
      <c r="F624" s="7" t="s">
        <v>724</v>
      </c>
      <c r="G624" s="4" t="s">
        <v>753</v>
      </c>
      <c r="H624" s="7" t="s">
        <v>754</v>
      </c>
      <c r="I624" s="74">
        <v>60</v>
      </c>
      <c r="J624" s="74">
        <v>60</v>
      </c>
      <c r="K624" s="74">
        <v>34.570189999999997</v>
      </c>
      <c r="L624" s="74">
        <v>25.42981</v>
      </c>
      <c r="M624" s="163">
        <v>57.616983333333337</v>
      </c>
    </row>
    <row r="625" spans="1:13" x14ac:dyDescent="0.35">
      <c r="A625" s="4" t="s">
        <v>736</v>
      </c>
      <c r="B625" s="4" t="s">
        <v>737</v>
      </c>
      <c r="C625" s="4" t="s">
        <v>749</v>
      </c>
      <c r="D625" s="4" t="s">
        <v>750</v>
      </c>
      <c r="E625" s="4" t="s">
        <v>311</v>
      </c>
      <c r="F625" s="7" t="s">
        <v>312</v>
      </c>
      <c r="G625" s="4" t="s">
        <v>758</v>
      </c>
      <c r="H625" s="7" t="s">
        <v>759</v>
      </c>
      <c r="I625" s="74">
        <v>180</v>
      </c>
      <c r="J625" s="74">
        <v>186</v>
      </c>
      <c r="K625" s="74">
        <v>185.93577999999999</v>
      </c>
      <c r="L625" s="74">
        <v>6.4219999999999999E-2</v>
      </c>
      <c r="M625" s="163">
        <v>99.965473118279562</v>
      </c>
    </row>
    <row r="626" spans="1:13" x14ac:dyDescent="0.35">
      <c r="A626" s="4" t="s">
        <v>736</v>
      </c>
      <c r="B626" s="4" t="s">
        <v>737</v>
      </c>
      <c r="C626" s="4" t="s">
        <v>749</v>
      </c>
      <c r="D626" s="4" t="s">
        <v>750</v>
      </c>
      <c r="E626" s="4" t="s">
        <v>311</v>
      </c>
      <c r="F626" s="7" t="s">
        <v>312</v>
      </c>
      <c r="G626" s="4" t="s">
        <v>753</v>
      </c>
      <c r="H626" s="7" t="s">
        <v>754</v>
      </c>
      <c r="I626" s="74">
        <v>200</v>
      </c>
      <c r="J626" s="74">
        <v>200</v>
      </c>
      <c r="K626" s="74">
        <v>145.00354999999999</v>
      </c>
      <c r="L626" s="74">
        <v>54.996450000000003</v>
      </c>
      <c r="M626" s="163">
        <v>72.501774999999995</v>
      </c>
    </row>
    <row r="627" spans="1:13" ht="31" x14ac:dyDescent="0.35">
      <c r="A627" s="4" t="s">
        <v>736</v>
      </c>
      <c r="B627" s="4" t="s">
        <v>737</v>
      </c>
      <c r="C627" s="4" t="s">
        <v>749</v>
      </c>
      <c r="D627" s="4" t="s">
        <v>750</v>
      </c>
      <c r="E627" s="4" t="s">
        <v>33</v>
      </c>
      <c r="F627" s="7" t="s">
        <v>34</v>
      </c>
      <c r="G627" s="4" t="s">
        <v>753</v>
      </c>
      <c r="H627" s="7" t="s">
        <v>754</v>
      </c>
      <c r="I627" s="74">
        <v>186</v>
      </c>
      <c r="J627" s="74">
        <v>180</v>
      </c>
      <c r="K627" s="74">
        <v>180</v>
      </c>
      <c r="L627" s="74">
        <v>0</v>
      </c>
      <c r="M627" s="163">
        <v>100</v>
      </c>
    </row>
    <row r="628" spans="1:13" x14ac:dyDescent="0.35">
      <c r="A628" s="4" t="s">
        <v>736</v>
      </c>
      <c r="B628" s="4" t="s">
        <v>737</v>
      </c>
      <c r="C628" s="4" t="s">
        <v>749</v>
      </c>
      <c r="D628" s="4" t="s">
        <v>750</v>
      </c>
      <c r="E628" s="4" t="s">
        <v>424</v>
      </c>
      <c r="F628" s="7" t="s">
        <v>425</v>
      </c>
      <c r="G628" s="4"/>
      <c r="H628" s="7"/>
      <c r="I628" s="74">
        <v>0</v>
      </c>
      <c r="J628" s="74">
        <v>9.1999999999999993</v>
      </c>
      <c r="K628" s="74">
        <v>20.408000000000001</v>
      </c>
      <c r="L628" s="74">
        <v>-11.208</v>
      </c>
      <c r="M628" s="163">
        <v>221.82608695652175</v>
      </c>
    </row>
    <row r="629" spans="1:13" x14ac:dyDescent="0.35">
      <c r="A629" s="4" t="s">
        <v>736</v>
      </c>
      <c r="B629" s="4" t="s">
        <v>737</v>
      </c>
      <c r="C629" s="4" t="s">
        <v>749</v>
      </c>
      <c r="D629" s="4" t="s">
        <v>750</v>
      </c>
      <c r="E629" s="4" t="s">
        <v>424</v>
      </c>
      <c r="F629" s="7" t="s">
        <v>425</v>
      </c>
      <c r="G629" s="4" t="s">
        <v>770</v>
      </c>
      <c r="H629" s="7" t="s">
        <v>771</v>
      </c>
      <c r="I629" s="74">
        <v>0</v>
      </c>
      <c r="J629" s="74">
        <v>0</v>
      </c>
      <c r="K629" s="74">
        <v>-11.208</v>
      </c>
      <c r="L629" s="74">
        <v>11.208</v>
      </c>
      <c r="M629" s="163">
        <v>0</v>
      </c>
    </row>
    <row r="630" spans="1:13" x14ac:dyDescent="0.35">
      <c r="A630" s="4" t="s">
        <v>736</v>
      </c>
      <c r="B630" s="4" t="s">
        <v>737</v>
      </c>
      <c r="C630" s="4" t="s">
        <v>749</v>
      </c>
      <c r="D630" s="4" t="s">
        <v>750</v>
      </c>
      <c r="E630" s="4" t="s">
        <v>303</v>
      </c>
      <c r="F630" s="7" t="s">
        <v>304</v>
      </c>
      <c r="G630" s="4" t="s">
        <v>753</v>
      </c>
      <c r="H630" s="7" t="s">
        <v>754</v>
      </c>
      <c r="I630" s="74">
        <v>50</v>
      </c>
      <c r="J630" s="74">
        <v>50.8</v>
      </c>
      <c r="K630" s="74">
        <v>50.734000000000002</v>
      </c>
      <c r="L630" s="74">
        <v>6.6000000000000003E-2</v>
      </c>
      <c r="M630" s="163">
        <v>99.870078740157467</v>
      </c>
    </row>
    <row r="631" spans="1:13" x14ac:dyDescent="0.35">
      <c r="A631" s="4" t="s">
        <v>736</v>
      </c>
      <c r="B631" s="4" t="s">
        <v>737</v>
      </c>
      <c r="C631" s="4" t="s">
        <v>749</v>
      </c>
      <c r="D631" s="4" t="s">
        <v>750</v>
      </c>
      <c r="E631" s="4" t="s">
        <v>267</v>
      </c>
      <c r="F631" s="7" t="s">
        <v>268</v>
      </c>
      <c r="G631" s="4" t="s">
        <v>753</v>
      </c>
      <c r="H631" s="7" t="s">
        <v>754</v>
      </c>
      <c r="I631" s="74">
        <v>250</v>
      </c>
      <c r="J631" s="74">
        <v>250</v>
      </c>
      <c r="K631" s="74">
        <v>245.20998</v>
      </c>
      <c r="L631" s="74">
        <v>4.7900200000000002</v>
      </c>
      <c r="M631" s="163">
        <v>98.083991999999995</v>
      </c>
    </row>
    <row r="632" spans="1:13" ht="46.5" x14ac:dyDescent="0.35">
      <c r="A632" s="4" t="s">
        <v>736</v>
      </c>
      <c r="B632" s="4" t="s">
        <v>737</v>
      </c>
      <c r="C632" s="4" t="s">
        <v>749</v>
      </c>
      <c r="D632" s="4" t="s">
        <v>750</v>
      </c>
      <c r="E632" s="4" t="s">
        <v>772</v>
      </c>
      <c r="F632" s="7" t="s">
        <v>773</v>
      </c>
      <c r="G632" s="4" t="s">
        <v>753</v>
      </c>
      <c r="H632" s="7" t="s">
        <v>754</v>
      </c>
      <c r="I632" s="74">
        <v>80</v>
      </c>
      <c r="J632" s="74">
        <v>80</v>
      </c>
      <c r="K632" s="74">
        <v>68.786000000000001</v>
      </c>
      <c r="L632" s="74">
        <v>11.214</v>
      </c>
      <c r="M632" s="163">
        <v>85.982500000000002</v>
      </c>
    </row>
    <row r="633" spans="1:13" x14ac:dyDescent="0.35">
      <c r="A633" s="4" t="s">
        <v>736</v>
      </c>
      <c r="B633" s="4" t="s">
        <v>737</v>
      </c>
      <c r="C633" s="4" t="s">
        <v>749</v>
      </c>
      <c r="D633" s="4" t="s">
        <v>750</v>
      </c>
      <c r="E633" s="4" t="s">
        <v>522</v>
      </c>
      <c r="F633" s="7" t="s">
        <v>1477</v>
      </c>
      <c r="G633" s="4" t="s">
        <v>753</v>
      </c>
      <c r="H633" s="7" t="s">
        <v>754</v>
      </c>
      <c r="I633" s="74">
        <v>25</v>
      </c>
      <c r="J633" s="74">
        <v>23</v>
      </c>
      <c r="K633" s="74">
        <v>4.2220000000000004</v>
      </c>
      <c r="L633" s="74">
        <v>18.777999999999999</v>
      </c>
      <c r="M633" s="163">
        <v>18.356521739130436</v>
      </c>
    </row>
    <row r="634" spans="1:13" ht="31" x14ac:dyDescent="0.35">
      <c r="A634" s="4" t="s">
        <v>736</v>
      </c>
      <c r="B634" s="4" t="s">
        <v>737</v>
      </c>
      <c r="C634" s="4" t="s">
        <v>749</v>
      </c>
      <c r="D634" s="4" t="s">
        <v>750</v>
      </c>
      <c r="E634" s="4" t="s">
        <v>774</v>
      </c>
      <c r="F634" s="7" t="s">
        <v>775</v>
      </c>
      <c r="G634" s="4" t="s">
        <v>753</v>
      </c>
      <c r="H634" s="7" t="s">
        <v>754</v>
      </c>
      <c r="I634" s="74">
        <v>450</v>
      </c>
      <c r="J634" s="74">
        <v>450</v>
      </c>
      <c r="K634" s="74">
        <v>319.22699999999998</v>
      </c>
      <c r="L634" s="74">
        <v>130.773</v>
      </c>
      <c r="M634" s="163">
        <v>70.939333333333337</v>
      </c>
    </row>
    <row r="635" spans="1:13" ht="31" x14ac:dyDescent="0.35">
      <c r="A635" s="4" t="s">
        <v>736</v>
      </c>
      <c r="B635" s="4" t="s">
        <v>737</v>
      </c>
      <c r="C635" s="4" t="s">
        <v>749</v>
      </c>
      <c r="D635" s="4" t="s">
        <v>750</v>
      </c>
      <c r="E635" s="4" t="s">
        <v>699</v>
      </c>
      <c r="F635" s="7" t="s">
        <v>1483</v>
      </c>
      <c r="G635" s="4" t="s">
        <v>753</v>
      </c>
      <c r="H635" s="7" t="s">
        <v>754</v>
      </c>
      <c r="I635" s="74">
        <v>1200</v>
      </c>
      <c r="J635" s="74">
        <v>1200</v>
      </c>
      <c r="K635" s="74">
        <v>934.452</v>
      </c>
      <c r="L635" s="74">
        <v>265.548</v>
      </c>
      <c r="M635" s="163">
        <v>77.870999999999995</v>
      </c>
    </row>
    <row r="636" spans="1:13" ht="31" x14ac:dyDescent="0.35">
      <c r="A636" s="4" t="s">
        <v>736</v>
      </c>
      <c r="B636" s="4" t="s">
        <v>737</v>
      </c>
      <c r="C636" s="4" t="s">
        <v>749</v>
      </c>
      <c r="D636" s="4" t="s">
        <v>750</v>
      </c>
      <c r="E636" s="4" t="s">
        <v>776</v>
      </c>
      <c r="F636" s="7" t="s">
        <v>1490</v>
      </c>
      <c r="G636" s="4" t="s">
        <v>753</v>
      </c>
      <c r="H636" s="7" t="s">
        <v>754</v>
      </c>
      <c r="I636" s="74">
        <v>40</v>
      </c>
      <c r="J636" s="74">
        <v>40</v>
      </c>
      <c r="K636" s="74">
        <v>0</v>
      </c>
      <c r="L636" s="74">
        <v>40</v>
      </c>
      <c r="M636" s="163">
        <v>0</v>
      </c>
    </row>
    <row r="637" spans="1:13" x14ac:dyDescent="0.35">
      <c r="A637" s="241" t="s">
        <v>1607</v>
      </c>
      <c r="B637" s="241"/>
      <c r="C637" s="241"/>
      <c r="D637" s="241"/>
      <c r="E637" s="241"/>
      <c r="F637" s="241"/>
      <c r="G637" s="241"/>
      <c r="H637" s="241"/>
      <c r="I637" s="75">
        <v>63887</v>
      </c>
      <c r="J637" s="75">
        <v>66556</v>
      </c>
      <c r="K637" s="75">
        <v>59084.84</v>
      </c>
      <c r="L637" s="75">
        <v>7471.19</v>
      </c>
      <c r="M637" s="164">
        <v>88.77</v>
      </c>
    </row>
    <row r="638" spans="1:13" x14ac:dyDescent="0.35">
      <c r="A638" s="241" t="s">
        <v>777</v>
      </c>
      <c r="B638" s="241"/>
      <c r="C638" s="241"/>
      <c r="D638" s="241"/>
      <c r="E638" s="241"/>
      <c r="F638" s="241"/>
      <c r="G638" s="241"/>
      <c r="H638" s="241"/>
      <c r="I638" s="75">
        <v>69676</v>
      </c>
      <c r="J638" s="75">
        <v>72312.23</v>
      </c>
      <c r="K638" s="75">
        <v>64747.27</v>
      </c>
      <c r="L638" s="75">
        <v>7564.99</v>
      </c>
      <c r="M638" s="164">
        <v>89.54</v>
      </c>
    </row>
    <row r="639" spans="1:13" ht="31" x14ac:dyDescent="0.35">
      <c r="A639" s="4" t="s">
        <v>778</v>
      </c>
      <c r="B639" s="4" t="s">
        <v>779</v>
      </c>
      <c r="C639" s="4" t="s">
        <v>780</v>
      </c>
      <c r="D639" s="4" t="s">
        <v>781</v>
      </c>
      <c r="E639" s="4" t="s">
        <v>42</v>
      </c>
      <c r="F639" s="7" t="s">
        <v>43</v>
      </c>
      <c r="G639" s="4" t="s">
        <v>784</v>
      </c>
      <c r="H639" s="7" t="s">
        <v>781</v>
      </c>
      <c r="I639" s="74">
        <v>30</v>
      </c>
      <c r="J639" s="74">
        <v>30</v>
      </c>
      <c r="K639" s="74">
        <v>0</v>
      </c>
      <c r="L639" s="74">
        <v>30</v>
      </c>
      <c r="M639" s="163">
        <v>0</v>
      </c>
    </row>
    <row r="640" spans="1:13" ht="31" x14ac:dyDescent="0.35">
      <c r="A640" s="4" t="s">
        <v>778</v>
      </c>
      <c r="B640" s="4" t="s">
        <v>779</v>
      </c>
      <c r="C640" s="4" t="s">
        <v>780</v>
      </c>
      <c r="D640" s="4" t="s">
        <v>781</v>
      </c>
      <c r="E640" s="4" t="s">
        <v>45</v>
      </c>
      <c r="F640" s="7" t="s">
        <v>1472</v>
      </c>
      <c r="G640" s="4" t="s">
        <v>784</v>
      </c>
      <c r="H640" s="7" t="s">
        <v>781</v>
      </c>
      <c r="I640" s="74">
        <v>20</v>
      </c>
      <c r="J640" s="74">
        <v>20</v>
      </c>
      <c r="K640" s="74">
        <v>0</v>
      </c>
      <c r="L640" s="74">
        <v>20</v>
      </c>
      <c r="M640" s="163">
        <v>0</v>
      </c>
    </row>
    <row r="641" spans="1:13" ht="46.5" x14ac:dyDescent="0.35">
      <c r="A641" s="4" t="s">
        <v>778</v>
      </c>
      <c r="B641" s="4" t="s">
        <v>779</v>
      </c>
      <c r="C641" s="4" t="s">
        <v>780</v>
      </c>
      <c r="D641" s="4" t="s">
        <v>781</v>
      </c>
      <c r="E641" s="4" t="s">
        <v>111</v>
      </c>
      <c r="F641" s="7" t="s">
        <v>1474</v>
      </c>
      <c r="G641" s="4" t="s">
        <v>784</v>
      </c>
      <c r="H641" s="7" t="s">
        <v>781</v>
      </c>
      <c r="I641" s="74">
        <v>50</v>
      </c>
      <c r="J641" s="74">
        <v>50</v>
      </c>
      <c r="K641" s="74">
        <v>0</v>
      </c>
      <c r="L641" s="74">
        <v>50</v>
      </c>
      <c r="M641" s="163">
        <v>0</v>
      </c>
    </row>
    <row r="642" spans="1:13" x14ac:dyDescent="0.35">
      <c r="A642" s="4" t="s">
        <v>778</v>
      </c>
      <c r="B642" s="4" t="s">
        <v>779</v>
      </c>
      <c r="C642" s="4" t="s">
        <v>780</v>
      </c>
      <c r="D642" s="4" t="s">
        <v>781</v>
      </c>
      <c r="E642" s="4" t="s">
        <v>395</v>
      </c>
      <c r="F642" s="7" t="s">
        <v>396</v>
      </c>
      <c r="G642" s="4" t="s">
        <v>784</v>
      </c>
      <c r="H642" s="7" t="s">
        <v>781</v>
      </c>
      <c r="I642" s="74">
        <v>40</v>
      </c>
      <c r="J642" s="74">
        <v>40</v>
      </c>
      <c r="K642" s="74">
        <v>0</v>
      </c>
      <c r="L642" s="74">
        <v>40</v>
      </c>
      <c r="M642" s="163">
        <v>0</v>
      </c>
    </row>
    <row r="643" spans="1:13" x14ac:dyDescent="0.35">
      <c r="A643" s="4" t="s">
        <v>778</v>
      </c>
      <c r="B643" s="4" t="s">
        <v>779</v>
      </c>
      <c r="C643" s="4" t="s">
        <v>780</v>
      </c>
      <c r="D643" s="4" t="s">
        <v>781</v>
      </c>
      <c r="E643" s="4" t="s">
        <v>204</v>
      </c>
      <c r="F643" s="7" t="s">
        <v>205</v>
      </c>
      <c r="G643" s="4" t="s">
        <v>784</v>
      </c>
      <c r="H643" s="7" t="s">
        <v>781</v>
      </c>
      <c r="I643" s="74">
        <v>20</v>
      </c>
      <c r="J643" s="74">
        <v>20</v>
      </c>
      <c r="K643" s="74">
        <v>2.3738899999999998</v>
      </c>
      <c r="L643" s="74">
        <v>17.626110000000001</v>
      </c>
      <c r="M643" s="163">
        <v>11.869450000000001</v>
      </c>
    </row>
    <row r="644" spans="1:13" x14ac:dyDescent="0.35">
      <c r="A644" s="4" t="s">
        <v>778</v>
      </c>
      <c r="B644" s="4" t="s">
        <v>779</v>
      </c>
      <c r="C644" s="4" t="s">
        <v>780</v>
      </c>
      <c r="D644" s="4" t="s">
        <v>781</v>
      </c>
      <c r="E644" s="4" t="s">
        <v>206</v>
      </c>
      <c r="F644" s="7" t="s">
        <v>207</v>
      </c>
      <c r="G644" s="4" t="s">
        <v>784</v>
      </c>
      <c r="H644" s="7" t="s">
        <v>781</v>
      </c>
      <c r="I644" s="74">
        <v>60</v>
      </c>
      <c r="J644" s="74">
        <v>60</v>
      </c>
      <c r="K644" s="74">
        <v>-1.40821</v>
      </c>
      <c r="L644" s="74">
        <v>61.408209999999997</v>
      </c>
      <c r="M644" s="163">
        <v>-2.3470166666666668</v>
      </c>
    </row>
    <row r="645" spans="1:13" x14ac:dyDescent="0.35">
      <c r="A645" s="4" t="s">
        <v>778</v>
      </c>
      <c r="B645" s="4" t="s">
        <v>779</v>
      </c>
      <c r="C645" s="4" t="s">
        <v>780</v>
      </c>
      <c r="D645" s="4" t="s">
        <v>781</v>
      </c>
      <c r="E645" s="4" t="s">
        <v>15</v>
      </c>
      <c r="F645" s="7" t="s">
        <v>16</v>
      </c>
      <c r="G645" s="4" t="s">
        <v>784</v>
      </c>
      <c r="H645" s="7" t="s">
        <v>781</v>
      </c>
      <c r="I645" s="74">
        <v>150</v>
      </c>
      <c r="J645" s="74">
        <v>150</v>
      </c>
      <c r="K645" s="74">
        <v>6.0149999999999997</v>
      </c>
      <c r="L645" s="74">
        <v>143.98500000000001</v>
      </c>
      <c r="M645" s="163">
        <v>4.01</v>
      </c>
    </row>
    <row r="646" spans="1:13" x14ac:dyDescent="0.35">
      <c r="A646" s="4" t="s">
        <v>778</v>
      </c>
      <c r="B646" s="4" t="s">
        <v>779</v>
      </c>
      <c r="C646" s="4" t="s">
        <v>780</v>
      </c>
      <c r="D646" s="4" t="s">
        <v>781</v>
      </c>
      <c r="E646" s="4" t="s">
        <v>267</v>
      </c>
      <c r="F646" s="7" t="s">
        <v>268</v>
      </c>
      <c r="G646" s="4" t="s">
        <v>784</v>
      </c>
      <c r="H646" s="7" t="s">
        <v>781</v>
      </c>
      <c r="I646" s="74">
        <v>20</v>
      </c>
      <c r="J646" s="74">
        <v>20</v>
      </c>
      <c r="K646" s="74">
        <v>0</v>
      </c>
      <c r="L646" s="74">
        <v>20</v>
      </c>
      <c r="M646" s="163">
        <v>0</v>
      </c>
    </row>
    <row r="647" spans="1:13" x14ac:dyDescent="0.35">
      <c r="A647" s="4" t="s">
        <v>778</v>
      </c>
      <c r="B647" s="4" t="s">
        <v>779</v>
      </c>
      <c r="C647" s="4" t="s">
        <v>780</v>
      </c>
      <c r="D647" s="4" t="s">
        <v>781</v>
      </c>
      <c r="E647" s="4" t="s">
        <v>160</v>
      </c>
      <c r="F647" s="7" t="s">
        <v>161</v>
      </c>
      <c r="G647" s="4" t="s">
        <v>784</v>
      </c>
      <c r="H647" s="7" t="s">
        <v>781</v>
      </c>
      <c r="I647" s="74">
        <v>210</v>
      </c>
      <c r="J647" s="74">
        <v>210</v>
      </c>
      <c r="K647" s="74">
        <v>0</v>
      </c>
      <c r="L647" s="74">
        <v>210</v>
      </c>
      <c r="M647" s="163">
        <v>0</v>
      </c>
    </row>
    <row r="648" spans="1:13" x14ac:dyDescent="0.35">
      <c r="A648" s="241" t="s">
        <v>1608</v>
      </c>
      <c r="B648" s="241"/>
      <c r="C648" s="241"/>
      <c r="D648" s="241"/>
      <c r="E648" s="241"/>
      <c r="F648" s="241"/>
      <c r="G648" s="241"/>
      <c r="H648" s="241"/>
      <c r="I648" s="75">
        <v>600</v>
      </c>
      <c r="J648" s="75">
        <v>600</v>
      </c>
      <c r="K648" s="75">
        <v>6.98</v>
      </c>
      <c r="L648" s="75">
        <v>593.03</v>
      </c>
      <c r="M648" s="164">
        <v>1.1599999999999999</v>
      </c>
    </row>
    <row r="649" spans="1:13" x14ac:dyDescent="0.35">
      <c r="A649" s="241" t="s">
        <v>785</v>
      </c>
      <c r="B649" s="241"/>
      <c r="C649" s="241"/>
      <c r="D649" s="241"/>
      <c r="E649" s="241"/>
      <c r="F649" s="241"/>
      <c r="G649" s="241"/>
      <c r="H649" s="241"/>
      <c r="I649" s="75">
        <v>600</v>
      </c>
      <c r="J649" s="75">
        <v>600</v>
      </c>
      <c r="K649" s="75">
        <v>6.98</v>
      </c>
      <c r="L649" s="75">
        <v>593.03</v>
      </c>
      <c r="M649" s="164">
        <v>1.1599999999999999</v>
      </c>
    </row>
    <row r="650" spans="1:13" x14ac:dyDescent="0.35">
      <c r="A650" s="4" t="s">
        <v>786</v>
      </c>
      <c r="B650" s="4" t="s">
        <v>787</v>
      </c>
      <c r="C650" s="4" t="s">
        <v>788</v>
      </c>
      <c r="D650" s="4" t="s">
        <v>789</v>
      </c>
      <c r="E650" s="4" t="s">
        <v>790</v>
      </c>
      <c r="F650" s="7" t="s">
        <v>791</v>
      </c>
      <c r="G650" s="4" t="s">
        <v>792</v>
      </c>
      <c r="H650" s="7" t="s">
        <v>787</v>
      </c>
      <c r="I650" s="74">
        <v>3000</v>
      </c>
      <c r="J650" s="74">
        <v>700</v>
      </c>
      <c r="K650" s="74">
        <v>625.74504999999999</v>
      </c>
      <c r="L650" s="74">
        <v>74.254949999999994</v>
      </c>
      <c r="M650" s="163">
        <v>89.392150000000001</v>
      </c>
    </row>
    <row r="651" spans="1:13" x14ac:dyDescent="0.35">
      <c r="A651" s="4" t="s">
        <v>786</v>
      </c>
      <c r="B651" s="4" t="s">
        <v>787</v>
      </c>
      <c r="C651" s="4" t="s">
        <v>788</v>
      </c>
      <c r="D651" s="4" t="s">
        <v>789</v>
      </c>
      <c r="E651" s="4" t="s">
        <v>560</v>
      </c>
      <c r="F651" s="7" t="s">
        <v>561</v>
      </c>
      <c r="G651" s="4" t="s">
        <v>792</v>
      </c>
      <c r="H651" s="7" t="s">
        <v>787</v>
      </c>
      <c r="I651" s="74">
        <v>300</v>
      </c>
      <c r="J651" s="74">
        <v>300</v>
      </c>
      <c r="K651" s="74">
        <v>126.95435000000001</v>
      </c>
      <c r="L651" s="74">
        <v>173.04564999999999</v>
      </c>
      <c r="M651" s="163">
        <v>42.318116666666668</v>
      </c>
    </row>
    <row r="652" spans="1:13" x14ac:dyDescent="0.35">
      <c r="A652" s="241" t="s">
        <v>1609</v>
      </c>
      <c r="B652" s="241"/>
      <c r="C652" s="241"/>
      <c r="D652" s="241"/>
      <c r="E652" s="241"/>
      <c r="F652" s="241"/>
      <c r="G652" s="241"/>
      <c r="H652" s="241"/>
      <c r="I652" s="75">
        <v>3300</v>
      </c>
      <c r="J652" s="75">
        <v>1000</v>
      </c>
      <c r="K652" s="75">
        <v>752.7</v>
      </c>
      <c r="L652" s="75">
        <v>247.3</v>
      </c>
      <c r="M652" s="164">
        <v>75.27</v>
      </c>
    </row>
    <row r="653" spans="1:13" x14ac:dyDescent="0.35">
      <c r="A653" s="4" t="s">
        <v>786</v>
      </c>
      <c r="B653" s="4" t="s">
        <v>787</v>
      </c>
      <c r="C653" s="4" t="s">
        <v>793</v>
      </c>
      <c r="D653" s="4" t="s">
        <v>794</v>
      </c>
      <c r="E653" s="4" t="s">
        <v>560</v>
      </c>
      <c r="F653" s="7" t="s">
        <v>561</v>
      </c>
      <c r="G653" s="4" t="s">
        <v>792</v>
      </c>
      <c r="H653" s="7" t="s">
        <v>787</v>
      </c>
      <c r="I653" s="74">
        <v>1200</v>
      </c>
      <c r="J653" s="74">
        <v>1200</v>
      </c>
      <c r="K653" s="74">
        <v>1001.208</v>
      </c>
      <c r="L653" s="74">
        <v>198.792</v>
      </c>
      <c r="M653" s="163">
        <v>83.433999999999997</v>
      </c>
    </row>
    <row r="654" spans="1:13" x14ac:dyDescent="0.35">
      <c r="A654" s="241" t="s">
        <v>1610</v>
      </c>
      <c r="B654" s="241"/>
      <c r="C654" s="241"/>
      <c r="D654" s="241"/>
      <c r="E654" s="241"/>
      <c r="F654" s="241"/>
      <c r="G654" s="241"/>
      <c r="H654" s="241"/>
      <c r="I654" s="75">
        <v>1200</v>
      </c>
      <c r="J654" s="75">
        <v>1200</v>
      </c>
      <c r="K654" s="75">
        <v>1001.21</v>
      </c>
      <c r="L654" s="75">
        <v>198.79</v>
      </c>
      <c r="M654" s="164">
        <v>83.43</v>
      </c>
    </row>
    <row r="655" spans="1:13" x14ac:dyDescent="0.35">
      <c r="A655" s="4" t="s">
        <v>786</v>
      </c>
      <c r="B655" s="4" t="s">
        <v>787</v>
      </c>
      <c r="C655" s="4" t="s">
        <v>795</v>
      </c>
      <c r="D655" s="4" t="s">
        <v>796</v>
      </c>
      <c r="E655" s="4" t="s">
        <v>522</v>
      </c>
      <c r="F655" s="7" t="s">
        <v>1477</v>
      </c>
      <c r="G655" s="4" t="s">
        <v>792</v>
      </c>
      <c r="H655" s="7" t="s">
        <v>787</v>
      </c>
      <c r="I655" s="74">
        <v>8000</v>
      </c>
      <c r="J655" s="74">
        <v>4000</v>
      </c>
      <c r="K655" s="74">
        <v>-329.86799999999999</v>
      </c>
      <c r="L655" s="74">
        <v>4329.8680000000004</v>
      </c>
      <c r="M655" s="163">
        <v>-8.2467000000000006</v>
      </c>
    </row>
    <row r="656" spans="1:13" ht="31" x14ac:dyDescent="0.35">
      <c r="A656" s="4" t="s">
        <v>786</v>
      </c>
      <c r="B656" s="4" t="s">
        <v>787</v>
      </c>
      <c r="C656" s="4" t="s">
        <v>795</v>
      </c>
      <c r="D656" s="4" t="s">
        <v>796</v>
      </c>
      <c r="E656" s="4" t="s">
        <v>797</v>
      </c>
      <c r="F656" s="7" t="s">
        <v>798</v>
      </c>
      <c r="G656" s="4" t="s">
        <v>792</v>
      </c>
      <c r="H656" s="7" t="s">
        <v>787</v>
      </c>
      <c r="I656" s="74">
        <v>15000</v>
      </c>
      <c r="J656" s="74">
        <v>17339.400000000001</v>
      </c>
      <c r="K656" s="74">
        <v>17339.400000000001</v>
      </c>
      <c r="L656" s="74">
        <v>0</v>
      </c>
      <c r="M656" s="163">
        <v>100</v>
      </c>
    </row>
    <row r="657" spans="1:13" x14ac:dyDescent="0.35">
      <c r="A657" s="4" t="s">
        <v>786</v>
      </c>
      <c r="B657" s="4" t="s">
        <v>787</v>
      </c>
      <c r="C657" s="4" t="s">
        <v>795</v>
      </c>
      <c r="D657" s="4" t="s">
        <v>796</v>
      </c>
      <c r="E657" s="4" t="s">
        <v>160</v>
      </c>
      <c r="F657" s="7" t="s">
        <v>161</v>
      </c>
      <c r="G657" s="4" t="s">
        <v>799</v>
      </c>
      <c r="H657" s="7" t="s">
        <v>800</v>
      </c>
      <c r="I657" s="74">
        <v>200</v>
      </c>
      <c r="J657" s="74">
        <v>145</v>
      </c>
      <c r="K657" s="74">
        <v>0</v>
      </c>
      <c r="L657" s="74">
        <v>145</v>
      </c>
      <c r="M657" s="163">
        <v>0</v>
      </c>
    </row>
    <row r="658" spans="1:13" x14ac:dyDescent="0.35">
      <c r="A658" s="241" t="s">
        <v>1611</v>
      </c>
      <c r="B658" s="241"/>
      <c r="C658" s="241"/>
      <c r="D658" s="241"/>
      <c r="E658" s="241"/>
      <c r="F658" s="241"/>
      <c r="G658" s="241"/>
      <c r="H658" s="241"/>
      <c r="I658" s="75">
        <v>23200</v>
      </c>
      <c r="J658" s="75">
        <v>21484.400000000001</v>
      </c>
      <c r="K658" s="75">
        <v>17009.53</v>
      </c>
      <c r="L658" s="75">
        <v>4474.87</v>
      </c>
      <c r="M658" s="164">
        <v>79.17</v>
      </c>
    </row>
    <row r="659" spans="1:13" x14ac:dyDescent="0.35">
      <c r="A659" s="241" t="s">
        <v>801</v>
      </c>
      <c r="B659" s="241"/>
      <c r="C659" s="241"/>
      <c r="D659" s="241"/>
      <c r="E659" s="241"/>
      <c r="F659" s="241"/>
      <c r="G659" s="241"/>
      <c r="H659" s="241"/>
      <c r="I659" s="75">
        <v>27700</v>
      </c>
      <c r="J659" s="75">
        <v>23684.400000000001</v>
      </c>
      <c r="K659" s="75">
        <v>18763.439999999999</v>
      </c>
      <c r="L659" s="75">
        <v>4920.96</v>
      </c>
      <c r="M659" s="164">
        <v>79.22</v>
      </c>
    </row>
    <row r="660" spans="1:13" ht="31" x14ac:dyDescent="0.35">
      <c r="A660" s="4" t="s">
        <v>802</v>
      </c>
      <c r="B660" s="4" t="s">
        <v>803</v>
      </c>
      <c r="C660" s="4" t="s">
        <v>804</v>
      </c>
      <c r="D660" s="4" t="s">
        <v>805</v>
      </c>
      <c r="E660" s="4" t="s">
        <v>806</v>
      </c>
      <c r="F660" s="7" t="s">
        <v>807</v>
      </c>
      <c r="G660" s="4" t="s">
        <v>1280</v>
      </c>
      <c r="H660" s="7" t="s">
        <v>1277</v>
      </c>
      <c r="I660" s="74">
        <v>140.21904000000001</v>
      </c>
      <c r="J660" s="74">
        <v>140.21904000000001</v>
      </c>
      <c r="K660" s="74">
        <v>140.21904000000001</v>
      </c>
      <c r="L660" s="74">
        <v>0</v>
      </c>
      <c r="M660" s="163">
        <v>100</v>
      </c>
    </row>
    <row r="661" spans="1:13" ht="31" x14ac:dyDescent="0.35">
      <c r="A661" s="4" t="s">
        <v>802</v>
      </c>
      <c r="B661" s="4" t="s">
        <v>803</v>
      </c>
      <c r="C661" s="4" t="s">
        <v>804</v>
      </c>
      <c r="D661" s="4" t="s">
        <v>805</v>
      </c>
      <c r="E661" s="4" t="s">
        <v>806</v>
      </c>
      <c r="F661" s="7" t="s">
        <v>807</v>
      </c>
      <c r="G661" s="4" t="s">
        <v>808</v>
      </c>
      <c r="H661" s="7" t="s">
        <v>809</v>
      </c>
      <c r="I661" s="74">
        <v>25.367000000000001</v>
      </c>
      <c r="J661" s="74">
        <v>25.367000000000001</v>
      </c>
      <c r="K661" s="74">
        <v>25.367000000000001</v>
      </c>
      <c r="L661" s="74">
        <v>0</v>
      </c>
      <c r="M661" s="163">
        <v>100</v>
      </c>
    </row>
    <row r="662" spans="1:13" ht="31" x14ac:dyDescent="0.35">
      <c r="A662" s="4" t="s">
        <v>802</v>
      </c>
      <c r="B662" s="4" t="s">
        <v>803</v>
      </c>
      <c r="C662" s="4" t="s">
        <v>804</v>
      </c>
      <c r="D662" s="4" t="s">
        <v>805</v>
      </c>
      <c r="E662" s="4" t="s">
        <v>806</v>
      </c>
      <c r="F662" s="7" t="s">
        <v>807</v>
      </c>
      <c r="G662" s="4" t="s">
        <v>782</v>
      </c>
      <c r="H662" s="7" t="s">
        <v>783</v>
      </c>
      <c r="I662" s="74">
        <v>50.786999999999999</v>
      </c>
      <c r="J662" s="74">
        <v>50.786999999999999</v>
      </c>
      <c r="K662" s="74">
        <v>50.786999999999999</v>
      </c>
      <c r="L662" s="74">
        <v>0</v>
      </c>
      <c r="M662" s="163">
        <v>100</v>
      </c>
    </row>
    <row r="663" spans="1:13" ht="31" x14ac:dyDescent="0.35">
      <c r="A663" s="4" t="s">
        <v>802</v>
      </c>
      <c r="B663" s="4" t="s">
        <v>803</v>
      </c>
      <c r="C663" s="4" t="s">
        <v>804</v>
      </c>
      <c r="D663" s="4" t="s">
        <v>805</v>
      </c>
      <c r="E663" s="4" t="s">
        <v>810</v>
      </c>
      <c r="F663" s="7" t="s">
        <v>811</v>
      </c>
      <c r="G663" s="4" t="s">
        <v>1518</v>
      </c>
      <c r="H663" s="7" t="s">
        <v>1537</v>
      </c>
      <c r="I663" s="74">
        <v>0</v>
      </c>
      <c r="J663" s="74">
        <v>12.892899999999999</v>
      </c>
      <c r="K663" s="74">
        <v>12.892899999999999</v>
      </c>
      <c r="L663" s="74">
        <v>0</v>
      </c>
      <c r="M663" s="163">
        <v>100</v>
      </c>
    </row>
    <row r="664" spans="1:13" ht="31" x14ac:dyDescent="0.35">
      <c r="A664" s="4" t="s">
        <v>802</v>
      </c>
      <c r="B664" s="4" t="s">
        <v>803</v>
      </c>
      <c r="C664" s="4" t="s">
        <v>804</v>
      </c>
      <c r="D664" s="4" t="s">
        <v>805</v>
      </c>
      <c r="E664" s="4" t="s">
        <v>810</v>
      </c>
      <c r="F664" s="7" t="s">
        <v>811</v>
      </c>
      <c r="G664" s="4" t="s">
        <v>1519</v>
      </c>
      <c r="H664" s="7" t="s">
        <v>1538</v>
      </c>
      <c r="I664" s="74">
        <v>0</v>
      </c>
      <c r="J664" s="74">
        <v>39.723379999999999</v>
      </c>
      <c r="K664" s="74">
        <v>39.723379999999999</v>
      </c>
      <c r="L664" s="74">
        <v>0</v>
      </c>
      <c r="M664" s="163">
        <v>100</v>
      </c>
    </row>
    <row r="665" spans="1:13" ht="31" x14ac:dyDescent="0.35">
      <c r="A665" s="4" t="s">
        <v>802</v>
      </c>
      <c r="B665" s="4" t="s">
        <v>803</v>
      </c>
      <c r="C665" s="4" t="s">
        <v>804</v>
      </c>
      <c r="D665" s="4" t="s">
        <v>805</v>
      </c>
      <c r="E665" s="4" t="s">
        <v>810</v>
      </c>
      <c r="F665" s="7" t="s">
        <v>811</v>
      </c>
      <c r="G665" s="4" t="s">
        <v>182</v>
      </c>
      <c r="H665" s="7" t="s">
        <v>183</v>
      </c>
      <c r="I665" s="74">
        <v>5.843</v>
      </c>
      <c r="J665" s="74">
        <v>5.843</v>
      </c>
      <c r="K665" s="74">
        <v>5.843</v>
      </c>
      <c r="L665" s="74">
        <v>0</v>
      </c>
      <c r="M665" s="163">
        <v>100</v>
      </c>
    </row>
    <row r="666" spans="1:13" ht="31" x14ac:dyDescent="0.35">
      <c r="A666" s="4" t="s">
        <v>802</v>
      </c>
      <c r="B666" s="4" t="s">
        <v>803</v>
      </c>
      <c r="C666" s="4" t="s">
        <v>804</v>
      </c>
      <c r="D666" s="4" t="s">
        <v>805</v>
      </c>
      <c r="E666" s="4" t="s">
        <v>810</v>
      </c>
      <c r="F666" s="7" t="s">
        <v>811</v>
      </c>
      <c r="G666" s="4" t="s">
        <v>302</v>
      </c>
      <c r="H666" s="7" t="s">
        <v>1414</v>
      </c>
      <c r="I666" s="74">
        <v>52.456000000000003</v>
      </c>
      <c r="J666" s="74">
        <v>52.456000000000003</v>
      </c>
      <c r="K666" s="74">
        <v>52.456000000000003</v>
      </c>
      <c r="L666" s="74">
        <v>0</v>
      </c>
      <c r="M666" s="163">
        <v>100</v>
      </c>
    </row>
    <row r="667" spans="1:13" x14ac:dyDescent="0.35">
      <c r="A667" s="241" t="s">
        <v>1612</v>
      </c>
      <c r="B667" s="241"/>
      <c r="C667" s="241"/>
      <c r="D667" s="241"/>
      <c r="E667" s="241"/>
      <c r="F667" s="241"/>
      <c r="G667" s="241"/>
      <c r="H667" s="241"/>
      <c r="I667" s="75">
        <v>274.68</v>
      </c>
      <c r="J667" s="75">
        <v>327.29000000000002</v>
      </c>
      <c r="K667" s="75">
        <v>327.29000000000002</v>
      </c>
      <c r="L667" s="75">
        <v>0</v>
      </c>
      <c r="M667" s="164">
        <v>100</v>
      </c>
    </row>
    <row r="668" spans="1:13" x14ac:dyDescent="0.35">
      <c r="A668" s="4" t="s">
        <v>802</v>
      </c>
      <c r="B668" s="4" t="s">
        <v>803</v>
      </c>
      <c r="C668" s="4" t="s">
        <v>921</v>
      </c>
      <c r="D668" s="4" t="s">
        <v>920</v>
      </c>
      <c r="E668" s="4" t="s">
        <v>305</v>
      </c>
      <c r="F668" s="7" t="s">
        <v>306</v>
      </c>
      <c r="G668" s="4" t="s">
        <v>1281</v>
      </c>
      <c r="H668" s="7" t="s">
        <v>920</v>
      </c>
      <c r="I668" s="74">
        <v>19.05</v>
      </c>
      <c r="J668" s="74">
        <v>19.05</v>
      </c>
      <c r="K668" s="74">
        <v>19.05</v>
      </c>
      <c r="L668" s="74">
        <v>0</v>
      </c>
      <c r="M668" s="163">
        <v>100</v>
      </c>
    </row>
    <row r="669" spans="1:13" ht="31" x14ac:dyDescent="0.35">
      <c r="A669" s="4" t="s">
        <v>802</v>
      </c>
      <c r="B669" s="4" t="s">
        <v>803</v>
      </c>
      <c r="C669" s="4" t="s">
        <v>921</v>
      </c>
      <c r="D669" s="4" t="s">
        <v>920</v>
      </c>
      <c r="E669" s="4" t="s">
        <v>426</v>
      </c>
      <c r="F669" s="7" t="s">
        <v>427</v>
      </c>
      <c r="G669" s="4" t="s">
        <v>1281</v>
      </c>
      <c r="H669" s="7" t="s">
        <v>920</v>
      </c>
      <c r="I669" s="74">
        <v>12.494</v>
      </c>
      <c r="J669" s="74">
        <v>12.494</v>
      </c>
      <c r="K669" s="74">
        <v>0</v>
      </c>
      <c r="L669" s="74">
        <v>12.494</v>
      </c>
      <c r="M669" s="163">
        <v>0</v>
      </c>
    </row>
    <row r="670" spans="1:13" x14ac:dyDescent="0.35">
      <c r="A670" s="241" t="s">
        <v>1613</v>
      </c>
      <c r="B670" s="241"/>
      <c r="C670" s="241"/>
      <c r="D670" s="241"/>
      <c r="E670" s="241"/>
      <c r="F670" s="241"/>
      <c r="G670" s="241"/>
      <c r="H670" s="241"/>
      <c r="I670" s="75">
        <v>31.54</v>
      </c>
      <c r="J670" s="75">
        <v>31.54</v>
      </c>
      <c r="K670" s="75">
        <v>19.05</v>
      </c>
      <c r="L670" s="75">
        <v>12.49</v>
      </c>
      <c r="M670" s="164">
        <v>60.4</v>
      </c>
    </row>
    <row r="671" spans="1:13" x14ac:dyDescent="0.35">
      <c r="A671" s="241" t="s">
        <v>812</v>
      </c>
      <c r="B671" s="241"/>
      <c r="C671" s="241"/>
      <c r="D671" s="241"/>
      <c r="E671" s="241"/>
      <c r="F671" s="241"/>
      <c r="G671" s="241"/>
      <c r="H671" s="241"/>
      <c r="I671" s="75">
        <v>306.22000000000003</v>
      </c>
      <c r="J671" s="75">
        <v>358.83</v>
      </c>
      <c r="K671" s="75">
        <v>346.34</v>
      </c>
      <c r="L671" s="75">
        <v>12.49</v>
      </c>
      <c r="M671" s="164">
        <v>96.52</v>
      </c>
    </row>
    <row r="672" spans="1:13" ht="27.75" customHeight="1" x14ac:dyDescent="0.35">
      <c r="A672" s="241" t="s">
        <v>813</v>
      </c>
      <c r="B672" s="241"/>
      <c r="C672" s="241"/>
      <c r="D672" s="241"/>
      <c r="E672" s="241"/>
      <c r="F672" s="241"/>
      <c r="G672" s="241"/>
      <c r="H672" s="241"/>
      <c r="I672" s="75">
        <v>363339.91</v>
      </c>
      <c r="J672" s="75">
        <v>362494.32</v>
      </c>
      <c r="K672" s="75">
        <v>307659.40999999997</v>
      </c>
      <c r="L672" s="75">
        <v>54835.06</v>
      </c>
      <c r="M672" s="164">
        <v>84.87</v>
      </c>
    </row>
    <row r="673" spans="11:11" x14ac:dyDescent="0.35">
      <c r="K673" s="205"/>
    </row>
  </sheetData>
  <mergeCells count="88">
    <mergeCell ref="A116:H116"/>
    <mergeCell ref="A118:H118"/>
    <mergeCell ref="A120:H120"/>
    <mergeCell ref="A253:H253"/>
    <mergeCell ref="A658:H658"/>
    <mergeCell ref="A505:H505"/>
    <mergeCell ref="A516:H516"/>
    <mergeCell ref="A523:H523"/>
    <mergeCell ref="A637:H637"/>
    <mergeCell ref="A648:H648"/>
    <mergeCell ref="A638:H638"/>
    <mergeCell ref="A649:H649"/>
    <mergeCell ref="A652:H652"/>
    <mergeCell ref="A143:H143"/>
    <mergeCell ref="A155:H155"/>
    <mergeCell ref="A170:H170"/>
    <mergeCell ref="A115:H115"/>
    <mergeCell ref="A108:H108"/>
    <mergeCell ref="A103:H103"/>
    <mergeCell ref="A109:H109"/>
    <mergeCell ref="A84:H84"/>
    <mergeCell ref="A85:H85"/>
    <mergeCell ref="A111:H111"/>
    <mergeCell ref="A12:H12"/>
    <mergeCell ref="A55:H55"/>
    <mergeCell ref="A95:H95"/>
    <mergeCell ref="A105:H105"/>
    <mergeCell ref="A113:H113"/>
    <mergeCell ref="A53:H53"/>
    <mergeCell ref="A57:H57"/>
    <mergeCell ref="A58:H58"/>
    <mergeCell ref="A67:H67"/>
    <mergeCell ref="A78:H78"/>
    <mergeCell ref="A44:H44"/>
    <mergeCell ref="A51:H51"/>
    <mergeCell ref="A17:H17"/>
    <mergeCell ref="A18:H18"/>
    <mergeCell ref="A22:H22"/>
    <mergeCell ref="A23:H23"/>
    <mergeCell ref="H1:M1"/>
    <mergeCell ref="A1:G1"/>
    <mergeCell ref="I5:M5"/>
    <mergeCell ref="A3:M3"/>
    <mergeCell ref="A2:G2"/>
    <mergeCell ref="H2:M2"/>
    <mergeCell ref="A172:H172"/>
    <mergeCell ref="A180:H180"/>
    <mergeCell ref="A166:H166"/>
    <mergeCell ref="A181:H181"/>
    <mergeCell ref="A199:H199"/>
    <mergeCell ref="A483:H483"/>
    <mergeCell ref="A486:H486"/>
    <mergeCell ref="A489:H489"/>
    <mergeCell ref="A494:H494"/>
    <mergeCell ref="A218:H218"/>
    <mergeCell ref="A229:H229"/>
    <mergeCell ref="A252:H252"/>
    <mergeCell ref="A428:H428"/>
    <mergeCell ref="A447:H447"/>
    <mergeCell ref="A307:H307"/>
    <mergeCell ref="A354:H354"/>
    <mergeCell ref="A362:H362"/>
    <mergeCell ref="A377:H377"/>
    <mergeCell ref="A381:H381"/>
    <mergeCell ref="A458:H458"/>
    <mergeCell ref="A464:H464"/>
    <mergeCell ref="A467:H467"/>
    <mergeCell ref="A463:H463"/>
    <mergeCell ref="A469:H469"/>
    <mergeCell ref="A457:H457"/>
    <mergeCell ref="A400:H400"/>
    <mergeCell ref="A423:H423"/>
    <mergeCell ref="A425:H425"/>
    <mergeCell ref="A654:H654"/>
    <mergeCell ref="A659:H659"/>
    <mergeCell ref="A667:H667"/>
    <mergeCell ref="A672:H672"/>
    <mergeCell ref="A506:H506"/>
    <mergeCell ref="A509:H509"/>
    <mergeCell ref="A517:H517"/>
    <mergeCell ref="A524:H524"/>
    <mergeCell ref="A558:H558"/>
    <mergeCell ref="A670:H670"/>
    <mergeCell ref="A671:H671"/>
    <mergeCell ref="A579:H579"/>
    <mergeCell ref="A557:H557"/>
    <mergeCell ref="A564:H564"/>
    <mergeCell ref="A568:H568"/>
  </mergeCells>
  <printOptions horizontalCentered="1"/>
  <pageMargins left="0.39370078740157483" right="0.39370078740157483" top="0.39370078740157483" bottom="0.39370078740157483" header="0" footer="0"/>
  <pageSetup paperSize="9" scale="55" fitToHeight="0" orientation="portrait" r:id="rId1"/>
  <headerFooter>
    <oddHeader>&amp;LMěsto Humpolec&amp;CPlnění rozpisu běžných výdajů&amp;R&amp;P/&amp;N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C033-63D1-470B-B0C6-F1E2CFC22EA6}">
  <sheetPr>
    <pageSetUpPr fitToPage="1"/>
  </sheetPr>
  <dimension ref="A1:M16"/>
  <sheetViews>
    <sheetView tabSelected="1" topLeftCell="A6" workbookViewId="0">
      <selection activeCell="A12" sqref="A12"/>
    </sheetView>
  </sheetViews>
  <sheetFormatPr defaultRowHeight="14.5" x14ac:dyDescent="0.35"/>
  <cols>
    <col min="6" max="6" width="29.26953125" customWidth="1"/>
    <col min="8" max="8" width="27.1796875" customWidth="1"/>
  </cols>
  <sheetData>
    <row r="1" spans="1:13" ht="15.5" x14ac:dyDescent="0.35">
      <c r="A1" s="241" t="s">
        <v>1585</v>
      </c>
      <c r="B1" s="241"/>
      <c r="C1" s="241"/>
      <c r="D1" s="241"/>
      <c r="E1" s="241"/>
      <c r="F1" s="241"/>
      <c r="G1" s="241"/>
      <c r="H1" s="241"/>
      <c r="I1" s="75">
        <v>244.19</v>
      </c>
      <c r="J1" s="75">
        <v>297.89</v>
      </c>
      <c r="K1" s="75">
        <v>294.37</v>
      </c>
      <c r="L1" s="75">
        <v>3.52</v>
      </c>
      <c r="M1" s="164">
        <v>98.82</v>
      </c>
    </row>
    <row r="2" spans="1:13" ht="15.5" x14ac:dyDescent="0.35">
      <c r="A2" s="241" t="s">
        <v>538</v>
      </c>
      <c r="B2" s="241"/>
      <c r="C2" s="241"/>
      <c r="D2" s="241"/>
      <c r="E2" s="241"/>
      <c r="F2" s="241"/>
      <c r="G2" s="241"/>
      <c r="H2" s="241"/>
      <c r="I2" s="75">
        <v>64860.19</v>
      </c>
      <c r="J2" s="75">
        <v>64769.19</v>
      </c>
      <c r="K2" s="75">
        <v>42560.3</v>
      </c>
      <c r="L2" s="75">
        <v>22208.91</v>
      </c>
      <c r="M2" s="164">
        <v>65.709999999999994</v>
      </c>
    </row>
    <row r="3" spans="1:13" ht="54.75" customHeight="1" x14ac:dyDescent="0.35">
      <c r="A3" s="4" t="s">
        <v>539</v>
      </c>
      <c r="B3" s="4" t="s">
        <v>540</v>
      </c>
      <c r="C3" s="4" t="s">
        <v>541</v>
      </c>
      <c r="D3" s="4" t="s">
        <v>542</v>
      </c>
      <c r="E3" s="4" t="s">
        <v>45</v>
      </c>
      <c r="F3" s="7" t="s">
        <v>1472</v>
      </c>
      <c r="G3" s="4" t="s">
        <v>543</v>
      </c>
      <c r="H3" s="7" t="s">
        <v>544</v>
      </c>
      <c r="I3" s="74">
        <v>200</v>
      </c>
      <c r="J3" s="74">
        <v>650</v>
      </c>
      <c r="K3" s="74">
        <v>560.27739999999994</v>
      </c>
      <c r="L3" s="74">
        <v>89.7226</v>
      </c>
      <c r="M3" s="163">
        <v>86.196523076923086</v>
      </c>
    </row>
    <row r="4" spans="1:13" ht="64.5" customHeight="1" x14ac:dyDescent="0.35">
      <c r="A4" s="4" t="s">
        <v>539</v>
      </c>
      <c r="B4" s="4" t="s">
        <v>540</v>
      </c>
      <c r="C4" s="4" t="s">
        <v>541</v>
      </c>
      <c r="D4" s="4" t="s">
        <v>542</v>
      </c>
      <c r="E4" s="4" t="s">
        <v>15</v>
      </c>
      <c r="F4" s="7" t="s">
        <v>16</v>
      </c>
      <c r="G4" s="4" t="s">
        <v>545</v>
      </c>
      <c r="H4" s="7" t="s">
        <v>546</v>
      </c>
      <c r="I4" s="74">
        <v>9900</v>
      </c>
      <c r="J4" s="74">
        <v>9350</v>
      </c>
      <c r="K4" s="74">
        <v>9343.4863999999998</v>
      </c>
      <c r="L4" s="74">
        <v>6.5136000000000003</v>
      </c>
      <c r="M4" s="163">
        <v>99.93033582887702</v>
      </c>
    </row>
    <row r="5" spans="1:13" ht="42.75" customHeight="1" x14ac:dyDescent="0.35">
      <c r="A5" s="4" t="s">
        <v>539</v>
      </c>
      <c r="B5" s="4" t="s">
        <v>540</v>
      </c>
      <c r="C5" s="4" t="s">
        <v>541</v>
      </c>
      <c r="D5" s="4" t="s">
        <v>542</v>
      </c>
      <c r="E5" s="4" t="s">
        <v>15</v>
      </c>
      <c r="F5" s="7" t="s">
        <v>16</v>
      </c>
      <c r="G5" s="4" t="s">
        <v>547</v>
      </c>
      <c r="H5" s="7" t="s">
        <v>1241</v>
      </c>
      <c r="I5" s="74">
        <v>3800</v>
      </c>
      <c r="J5" s="74">
        <v>3530</v>
      </c>
      <c r="K5" s="74">
        <v>2232.0014999999999</v>
      </c>
      <c r="L5" s="74">
        <v>1297.9984999999999</v>
      </c>
      <c r="M5" s="163">
        <v>63.229504249291779</v>
      </c>
    </row>
    <row r="6" spans="1:13" ht="54" customHeight="1" x14ac:dyDescent="0.35">
      <c r="A6" s="4" t="s">
        <v>539</v>
      </c>
      <c r="B6" s="4" t="s">
        <v>540</v>
      </c>
      <c r="C6" s="4" t="s">
        <v>541</v>
      </c>
      <c r="D6" s="4" t="s">
        <v>542</v>
      </c>
      <c r="E6" s="4" t="s">
        <v>15</v>
      </c>
      <c r="F6" s="7" t="s">
        <v>16</v>
      </c>
      <c r="G6" s="4" t="s">
        <v>548</v>
      </c>
      <c r="H6" s="7" t="s">
        <v>1242</v>
      </c>
      <c r="I6" s="74">
        <v>1500</v>
      </c>
      <c r="J6" s="74">
        <v>1570</v>
      </c>
      <c r="K6" s="74">
        <v>1568.5409999999999</v>
      </c>
      <c r="L6" s="74">
        <v>1.4590000000000001</v>
      </c>
      <c r="M6" s="163">
        <v>99.907070063694277</v>
      </c>
    </row>
    <row r="7" spans="1:13" ht="42.75" customHeight="1" x14ac:dyDescent="0.35">
      <c r="A7" s="4" t="s">
        <v>539</v>
      </c>
      <c r="B7" s="4" t="s">
        <v>540</v>
      </c>
      <c r="C7" s="4" t="s">
        <v>541</v>
      </c>
      <c r="D7" s="4" t="s">
        <v>542</v>
      </c>
      <c r="E7" s="4" t="s">
        <v>15</v>
      </c>
      <c r="F7" s="7" t="s">
        <v>16</v>
      </c>
      <c r="G7" s="4" t="s">
        <v>549</v>
      </c>
      <c r="H7" s="7" t="s">
        <v>550</v>
      </c>
      <c r="I7" s="74">
        <v>180</v>
      </c>
      <c r="J7" s="74">
        <v>180</v>
      </c>
      <c r="K7" s="74">
        <v>135.68100000000001</v>
      </c>
      <c r="L7" s="74">
        <v>44.319000000000003</v>
      </c>
      <c r="M7" s="163">
        <v>75.37833333333333</v>
      </c>
    </row>
    <row r="8" spans="1:13" ht="15.5" x14ac:dyDescent="0.35">
      <c r="A8" s="4" t="s">
        <v>539</v>
      </c>
      <c r="B8" s="4" t="s">
        <v>540</v>
      </c>
      <c r="C8" s="4" t="s">
        <v>541</v>
      </c>
      <c r="D8" s="4" t="s">
        <v>542</v>
      </c>
      <c r="E8" s="4" t="s">
        <v>15</v>
      </c>
      <c r="F8" s="7" t="s">
        <v>16</v>
      </c>
      <c r="G8" s="4" t="s">
        <v>551</v>
      </c>
      <c r="H8" s="7" t="s">
        <v>552</v>
      </c>
      <c r="I8" s="74">
        <v>50</v>
      </c>
      <c r="J8" s="74">
        <v>50</v>
      </c>
      <c r="K8" s="74">
        <v>5.907</v>
      </c>
      <c r="L8" s="74">
        <v>44.093000000000004</v>
      </c>
      <c r="M8" s="163">
        <v>11.814</v>
      </c>
    </row>
    <row r="9" spans="1:13" ht="45.75" customHeight="1" x14ac:dyDescent="0.35">
      <c r="A9" s="4" t="s">
        <v>539</v>
      </c>
      <c r="B9" s="4" t="s">
        <v>540</v>
      </c>
      <c r="C9" s="4" t="s">
        <v>541</v>
      </c>
      <c r="D9" s="4" t="s">
        <v>542</v>
      </c>
      <c r="E9" s="4" t="s">
        <v>29</v>
      </c>
      <c r="F9" s="7" t="s">
        <v>30</v>
      </c>
      <c r="G9" s="4" t="s">
        <v>554</v>
      </c>
      <c r="H9" s="7" t="s">
        <v>555</v>
      </c>
      <c r="I9" s="74">
        <v>50</v>
      </c>
      <c r="J9" s="74">
        <v>200</v>
      </c>
      <c r="K9" s="74">
        <v>44.420999999999999</v>
      </c>
      <c r="L9" s="74">
        <v>155.57900000000001</v>
      </c>
      <c r="M9" s="163">
        <v>22.2105</v>
      </c>
    </row>
    <row r="10" spans="1:13" ht="45" customHeight="1" x14ac:dyDescent="0.35">
      <c r="A10" s="4" t="s">
        <v>539</v>
      </c>
      <c r="B10" s="4" t="s">
        <v>540</v>
      </c>
      <c r="C10" s="4" t="s">
        <v>541</v>
      </c>
      <c r="D10" s="4" t="s">
        <v>542</v>
      </c>
      <c r="E10" s="4" t="s">
        <v>303</v>
      </c>
      <c r="F10" s="7" t="s">
        <v>304</v>
      </c>
      <c r="G10" s="4" t="s">
        <v>1243</v>
      </c>
      <c r="H10" s="7" t="s">
        <v>1244</v>
      </c>
      <c r="I10" s="74">
        <v>50</v>
      </c>
      <c r="J10" s="74">
        <v>50</v>
      </c>
      <c r="K10" s="74">
        <v>0</v>
      </c>
      <c r="L10" s="74">
        <v>50</v>
      </c>
      <c r="M10" s="163">
        <v>0</v>
      </c>
    </row>
    <row r="11" spans="1:13" ht="15.5" x14ac:dyDescent="0.35">
      <c r="A11" s="241" t="s">
        <v>1586</v>
      </c>
      <c r="B11" s="241"/>
      <c r="C11" s="241"/>
      <c r="D11" s="241"/>
      <c r="E11" s="241"/>
      <c r="F11" s="241"/>
      <c r="G11" s="241"/>
      <c r="H11" s="241"/>
      <c r="I11" s="75">
        <v>15730</v>
      </c>
      <c r="J11" s="75">
        <v>15580</v>
      </c>
      <c r="K11" s="75">
        <v>13890.32</v>
      </c>
      <c r="L11" s="75">
        <v>1689.68</v>
      </c>
      <c r="M11" s="164">
        <v>89.15</v>
      </c>
    </row>
    <row r="12" spans="1:13" ht="36" customHeight="1" x14ac:dyDescent="0.35">
      <c r="A12" s="4">
        <v>37</v>
      </c>
      <c r="B12" s="4" t="s">
        <v>540</v>
      </c>
      <c r="C12" s="4" t="s">
        <v>556</v>
      </c>
      <c r="D12" s="4" t="s">
        <v>557</v>
      </c>
      <c r="E12" s="4" t="s">
        <v>206</v>
      </c>
      <c r="F12" s="7" t="s">
        <v>207</v>
      </c>
      <c r="G12" s="4" t="s">
        <v>558</v>
      </c>
      <c r="H12" s="7" t="s">
        <v>559</v>
      </c>
      <c r="I12" s="74">
        <v>280</v>
      </c>
      <c r="J12" s="74">
        <v>280</v>
      </c>
      <c r="K12" s="74">
        <v>121.52758</v>
      </c>
      <c r="L12" s="74">
        <v>158.47242</v>
      </c>
      <c r="M12" s="163">
        <v>43.402707142857146</v>
      </c>
    </row>
    <row r="13" spans="1:13" ht="58.5" customHeight="1" x14ac:dyDescent="0.35">
      <c r="A13" s="4" t="s">
        <v>539</v>
      </c>
      <c r="B13" s="4" t="s">
        <v>540</v>
      </c>
      <c r="C13" s="4" t="s">
        <v>556</v>
      </c>
      <c r="D13" s="4" t="s">
        <v>557</v>
      </c>
      <c r="E13" s="4" t="s">
        <v>560</v>
      </c>
      <c r="F13" s="7" t="s">
        <v>561</v>
      </c>
      <c r="G13" s="4" t="s">
        <v>562</v>
      </c>
      <c r="H13" s="7" t="s">
        <v>563</v>
      </c>
      <c r="I13" s="74">
        <v>40</v>
      </c>
      <c r="J13" s="74">
        <v>40</v>
      </c>
      <c r="K13" s="74">
        <v>13.787000000000001</v>
      </c>
      <c r="L13" s="74">
        <v>26.213000000000001</v>
      </c>
      <c r="M13" s="163">
        <v>34.467500000000001</v>
      </c>
    </row>
    <row r="14" spans="1:13" ht="15.5" x14ac:dyDescent="0.35">
      <c r="A14" s="4" t="s">
        <v>539</v>
      </c>
      <c r="B14" s="4" t="s">
        <v>540</v>
      </c>
      <c r="C14" s="4" t="s">
        <v>556</v>
      </c>
      <c r="D14" s="4" t="s">
        <v>557</v>
      </c>
      <c r="E14" s="4" t="s">
        <v>15</v>
      </c>
      <c r="F14" s="7" t="s">
        <v>16</v>
      </c>
      <c r="G14" s="4" t="s">
        <v>564</v>
      </c>
      <c r="H14" s="7" t="s">
        <v>565</v>
      </c>
      <c r="I14" s="74">
        <v>5000</v>
      </c>
      <c r="J14" s="74">
        <v>4650</v>
      </c>
      <c r="K14" s="74">
        <v>4562.6459500000001</v>
      </c>
      <c r="L14" s="74">
        <v>87.354050000000001</v>
      </c>
      <c r="M14" s="163">
        <v>98.121418279569895</v>
      </c>
    </row>
    <row r="15" spans="1:13" ht="66" customHeight="1" x14ac:dyDescent="0.35">
      <c r="A15" s="4" t="s">
        <v>539</v>
      </c>
      <c r="B15" s="4" t="s">
        <v>540</v>
      </c>
      <c r="C15" s="4" t="s">
        <v>556</v>
      </c>
      <c r="D15" s="4" t="s">
        <v>557</v>
      </c>
      <c r="E15" s="4" t="s">
        <v>15</v>
      </c>
      <c r="F15" s="7" t="s">
        <v>16</v>
      </c>
      <c r="G15" s="4" t="s">
        <v>1245</v>
      </c>
      <c r="H15" s="7" t="s">
        <v>553</v>
      </c>
      <c r="I15" s="74">
        <v>3000</v>
      </c>
      <c r="J15" s="74">
        <v>3350</v>
      </c>
      <c r="K15" s="74">
        <v>3238.5585799999999</v>
      </c>
      <c r="L15" s="74">
        <v>111.44141999999999</v>
      </c>
      <c r="M15" s="163">
        <v>96.673390447761193</v>
      </c>
    </row>
    <row r="16" spans="1:13" ht="50.25" customHeight="1" x14ac:dyDescent="0.35">
      <c r="A16" s="4" t="s">
        <v>539</v>
      </c>
      <c r="B16" s="4" t="s">
        <v>540</v>
      </c>
      <c r="C16" s="4" t="s">
        <v>556</v>
      </c>
      <c r="D16" s="4" t="s">
        <v>557</v>
      </c>
      <c r="E16" s="4" t="s">
        <v>29</v>
      </c>
      <c r="F16" s="7" t="s">
        <v>30</v>
      </c>
      <c r="G16" s="4" t="s">
        <v>566</v>
      </c>
      <c r="H16" s="7" t="s">
        <v>567</v>
      </c>
      <c r="I16" s="74">
        <v>100</v>
      </c>
      <c r="J16" s="74">
        <v>350</v>
      </c>
      <c r="K16" s="74">
        <v>316.67388</v>
      </c>
      <c r="L16" s="74">
        <v>33.326120000000003</v>
      </c>
      <c r="M16" s="163">
        <v>90.478251428571426</v>
      </c>
    </row>
  </sheetData>
  <mergeCells count="3">
    <mergeCell ref="A2:H2"/>
    <mergeCell ref="A11:H11"/>
    <mergeCell ref="A1:H1"/>
  </mergeCells>
  <pageMargins left="0.7" right="0.7" top="0.78740157499999996" bottom="0.78740157499999996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8"/>
  <sheetViews>
    <sheetView topLeftCell="G1" workbookViewId="0">
      <selection activeCell="S7" sqref="S7"/>
    </sheetView>
  </sheetViews>
  <sheetFormatPr defaultColWidth="9.1796875" defaultRowHeight="15.5" x14ac:dyDescent="0.35"/>
  <cols>
    <col min="1" max="1" width="6.7265625" style="1" customWidth="1"/>
    <col min="2" max="2" width="4" style="5" hidden="1" customWidth="1"/>
    <col min="3" max="3" width="6.7265625" style="1" customWidth="1"/>
    <col min="4" max="4" width="7.81640625" style="5" hidden="1" customWidth="1"/>
    <col min="5" max="5" width="6.7265625" style="1" customWidth="1"/>
    <col min="6" max="6" width="24.54296875" style="8" customWidth="1"/>
    <col min="7" max="7" width="14.7265625" style="1" customWidth="1"/>
    <col min="8" max="8" width="54.1796875" style="8" customWidth="1"/>
    <col min="9" max="9" width="13" style="107" bestFit="1" customWidth="1"/>
    <col min="10" max="10" width="12.81640625" style="107" bestFit="1" customWidth="1"/>
    <col min="11" max="11" width="15.26953125" style="176" customWidth="1"/>
    <col min="12" max="12" width="12" style="107" bestFit="1" customWidth="1"/>
    <col min="13" max="13" width="8.7265625" style="22" customWidth="1"/>
    <col min="14" max="19" width="9.1796875" style="1"/>
    <col min="20" max="20" width="10" style="1" bestFit="1" customWidth="1"/>
    <col min="21" max="16384" width="9.1796875" style="1"/>
  </cols>
  <sheetData>
    <row r="1" spans="1:13" ht="15.75" customHeight="1" x14ac:dyDescent="0.35">
      <c r="A1" s="250" t="s">
        <v>0</v>
      </c>
      <c r="B1" s="250"/>
      <c r="C1" s="250"/>
      <c r="D1" s="250"/>
      <c r="E1" s="250"/>
      <c r="F1" s="250"/>
      <c r="G1" s="250"/>
      <c r="H1" s="237"/>
      <c r="I1" s="237"/>
      <c r="J1" s="237"/>
      <c r="K1" s="237"/>
      <c r="L1" s="237"/>
      <c r="M1" s="237"/>
    </row>
    <row r="2" spans="1:13" ht="15.75" customHeight="1" x14ac:dyDescent="0.35">
      <c r="A2" s="250" t="s">
        <v>1</v>
      </c>
      <c r="B2" s="250"/>
      <c r="C2" s="250"/>
      <c r="D2" s="250"/>
      <c r="E2" s="250"/>
      <c r="F2" s="250"/>
      <c r="G2" s="250"/>
      <c r="H2" s="237"/>
      <c r="I2" s="237"/>
      <c r="J2" s="237"/>
      <c r="K2" s="237"/>
      <c r="L2" s="237"/>
      <c r="M2" s="237"/>
    </row>
    <row r="3" spans="1:13" ht="20.25" customHeight="1" x14ac:dyDescent="0.35">
      <c r="A3" s="251" t="s">
        <v>1693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ht="16" thickBot="1" x14ac:dyDescent="0.4">
      <c r="A4" s="17"/>
      <c r="B4" s="17"/>
      <c r="C4" s="17"/>
      <c r="D4" s="17"/>
      <c r="E4" s="17"/>
      <c r="F4" s="17"/>
      <c r="G4" s="17"/>
      <c r="H4" s="17"/>
      <c r="I4" s="106"/>
      <c r="J4" s="106"/>
      <c r="K4" s="175"/>
      <c r="L4" s="106"/>
      <c r="M4" s="100"/>
    </row>
    <row r="5" spans="1:13" ht="47" thickBot="1" x14ac:dyDescent="0.4">
      <c r="A5" s="2" t="s">
        <v>2</v>
      </c>
      <c r="B5" s="3" t="s">
        <v>3</v>
      </c>
      <c r="C5" s="3" t="s">
        <v>4</v>
      </c>
      <c r="D5" s="3" t="s">
        <v>3</v>
      </c>
      <c r="E5" s="3" t="s">
        <v>5</v>
      </c>
      <c r="F5" s="3" t="s">
        <v>3</v>
      </c>
      <c r="G5" s="3" t="s">
        <v>6</v>
      </c>
      <c r="H5" s="3" t="s">
        <v>3</v>
      </c>
      <c r="I5" s="238">
        <v>2023</v>
      </c>
      <c r="J5" s="239"/>
      <c r="K5" s="239"/>
      <c r="L5" s="239"/>
      <c r="M5" s="240"/>
    </row>
    <row r="6" spans="1:13" ht="46.5" x14ac:dyDescent="0.35">
      <c r="A6" s="2"/>
      <c r="B6" s="3"/>
      <c r="C6" s="3"/>
      <c r="D6" s="3"/>
      <c r="E6" s="3"/>
      <c r="F6" s="3"/>
      <c r="G6" s="3"/>
      <c r="H6" s="3"/>
      <c r="I6" s="125" t="s">
        <v>7</v>
      </c>
      <c r="J6" s="126" t="s">
        <v>8</v>
      </c>
      <c r="K6" s="126" t="s">
        <v>1656</v>
      </c>
      <c r="L6" s="126" t="s">
        <v>9</v>
      </c>
      <c r="M6" s="101" t="s">
        <v>10</v>
      </c>
    </row>
    <row r="7" spans="1:13" ht="46.5" x14ac:dyDescent="0.35">
      <c r="A7" s="4" t="s">
        <v>11</v>
      </c>
      <c r="B7" s="4" t="s">
        <v>12</v>
      </c>
      <c r="C7" s="4" t="s">
        <v>21</v>
      </c>
      <c r="D7" s="4" t="s">
        <v>22</v>
      </c>
      <c r="E7" s="4" t="s">
        <v>843</v>
      </c>
      <c r="F7" s="7" t="s">
        <v>842</v>
      </c>
      <c r="G7" s="4" t="s">
        <v>898</v>
      </c>
      <c r="H7" s="7" t="s">
        <v>1282</v>
      </c>
      <c r="I7" s="209">
        <v>260</v>
      </c>
      <c r="J7" s="209">
        <v>260</v>
      </c>
      <c r="K7" s="209">
        <v>177.96559999999999</v>
      </c>
      <c r="L7" s="209">
        <v>82.034400000000005</v>
      </c>
      <c r="M7" s="207">
        <v>68.448307692307694</v>
      </c>
    </row>
    <row r="8" spans="1:13" ht="46.5" x14ac:dyDescent="0.35">
      <c r="A8" s="4" t="s">
        <v>11</v>
      </c>
      <c r="B8" s="4" t="s">
        <v>12</v>
      </c>
      <c r="C8" s="4" t="s">
        <v>21</v>
      </c>
      <c r="D8" s="4" t="s">
        <v>22</v>
      </c>
      <c r="E8" s="4" t="s">
        <v>843</v>
      </c>
      <c r="F8" s="7" t="s">
        <v>842</v>
      </c>
      <c r="G8" s="4" t="s">
        <v>1283</v>
      </c>
      <c r="H8" s="7" t="s">
        <v>1284</v>
      </c>
      <c r="I8" s="209">
        <v>740</v>
      </c>
      <c r="J8" s="209">
        <v>740</v>
      </c>
      <c r="K8" s="209">
        <v>732.05</v>
      </c>
      <c r="L8" s="209">
        <v>7.95</v>
      </c>
      <c r="M8" s="207">
        <v>98.925675675675677</v>
      </c>
    </row>
    <row r="9" spans="1:13" x14ac:dyDescent="0.35">
      <c r="A9" s="241" t="s">
        <v>1614</v>
      </c>
      <c r="B9" s="241"/>
      <c r="C9" s="241"/>
      <c r="D9" s="241"/>
      <c r="E9" s="241"/>
      <c r="F9" s="241"/>
      <c r="G9" s="241"/>
      <c r="H9" s="241"/>
      <c r="I9" s="210">
        <v>1000</v>
      </c>
      <c r="J9" s="210">
        <v>1000</v>
      </c>
      <c r="K9" s="210">
        <v>910.02</v>
      </c>
      <c r="L9" s="210">
        <v>89.98</v>
      </c>
      <c r="M9" s="208">
        <v>91</v>
      </c>
    </row>
    <row r="10" spans="1:13" x14ac:dyDescent="0.35">
      <c r="A10" s="241" t="s">
        <v>37</v>
      </c>
      <c r="B10" s="241"/>
      <c r="C10" s="241"/>
      <c r="D10" s="241"/>
      <c r="E10" s="241"/>
      <c r="F10" s="241"/>
      <c r="G10" s="241"/>
      <c r="H10" s="241"/>
      <c r="I10" s="210">
        <v>1000</v>
      </c>
      <c r="J10" s="210">
        <v>1000</v>
      </c>
      <c r="K10" s="210">
        <v>910.02</v>
      </c>
      <c r="L10" s="210">
        <v>89.98</v>
      </c>
      <c r="M10" s="208">
        <v>91</v>
      </c>
    </row>
    <row r="11" spans="1:13" x14ac:dyDescent="0.35">
      <c r="A11" s="4" t="s">
        <v>49</v>
      </c>
      <c r="B11" s="4" t="s">
        <v>50</v>
      </c>
      <c r="C11" s="4" t="s">
        <v>51</v>
      </c>
      <c r="D11" s="4" t="s">
        <v>52</v>
      </c>
      <c r="E11" s="4" t="s">
        <v>821</v>
      </c>
      <c r="F11" s="7" t="s">
        <v>820</v>
      </c>
      <c r="G11" s="4" t="s">
        <v>1285</v>
      </c>
      <c r="H11" s="7" t="s">
        <v>1286</v>
      </c>
      <c r="I11" s="209">
        <v>1000</v>
      </c>
      <c r="J11" s="209">
        <v>1070</v>
      </c>
      <c r="K11" s="209">
        <v>674.52700000000004</v>
      </c>
      <c r="L11" s="209">
        <v>395.47300000000001</v>
      </c>
      <c r="M11" s="207">
        <v>63.039906542056073</v>
      </c>
    </row>
    <row r="12" spans="1:13" x14ac:dyDescent="0.35">
      <c r="A12" s="4" t="s">
        <v>49</v>
      </c>
      <c r="B12" s="4" t="s">
        <v>50</v>
      </c>
      <c r="C12" s="4" t="s">
        <v>51</v>
      </c>
      <c r="D12" s="4" t="s">
        <v>52</v>
      </c>
      <c r="E12" s="4" t="s">
        <v>821</v>
      </c>
      <c r="F12" s="7" t="s">
        <v>820</v>
      </c>
      <c r="G12" s="4" t="s">
        <v>1287</v>
      </c>
      <c r="H12" s="7" t="s">
        <v>1288</v>
      </c>
      <c r="I12" s="209">
        <v>500</v>
      </c>
      <c r="J12" s="209">
        <v>200</v>
      </c>
      <c r="K12" s="209">
        <v>55.66</v>
      </c>
      <c r="L12" s="209">
        <v>144.34</v>
      </c>
      <c r="M12" s="207">
        <v>27.83</v>
      </c>
    </row>
    <row r="13" spans="1:13" x14ac:dyDescent="0.35">
      <c r="A13" s="4" t="s">
        <v>49</v>
      </c>
      <c r="B13" s="4" t="s">
        <v>50</v>
      </c>
      <c r="C13" s="4" t="s">
        <v>51</v>
      </c>
      <c r="D13" s="4" t="s">
        <v>52</v>
      </c>
      <c r="E13" s="4" t="s">
        <v>821</v>
      </c>
      <c r="F13" s="7" t="s">
        <v>820</v>
      </c>
      <c r="G13" s="4" t="s">
        <v>1289</v>
      </c>
      <c r="H13" s="7" t="s">
        <v>1290</v>
      </c>
      <c r="I13" s="209">
        <v>400</v>
      </c>
      <c r="J13" s="209">
        <v>300</v>
      </c>
      <c r="K13" s="209">
        <v>222.64</v>
      </c>
      <c r="L13" s="209">
        <v>77.36</v>
      </c>
      <c r="M13" s="207">
        <v>74.213333333333324</v>
      </c>
    </row>
    <row r="14" spans="1:13" x14ac:dyDescent="0.35">
      <c r="A14" s="4" t="s">
        <v>49</v>
      </c>
      <c r="B14" s="4" t="s">
        <v>50</v>
      </c>
      <c r="C14" s="4" t="s">
        <v>51</v>
      </c>
      <c r="D14" s="4" t="s">
        <v>52</v>
      </c>
      <c r="E14" s="4" t="s">
        <v>821</v>
      </c>
      <c r="F14" s="7" t="s">
        <v>820</v>
      </c>
      <c r="G14" s="4" t="s">
        <v>1291</v>
      </c>
      <c r="H14" s="7" t="s">
        <v>1292</v>
      </c>
      <c r="I14" s="209">
        <v>150</v>
      </c>
      <c r="J14" s="209">
        <v>0</v>
      </c>
      <c r="K14" s="209">
        <v>0</v>
      </c>
      <c r="L14" s="209">
        <v>0</v>
      </c>
      <c r="M14" s="207">
        <v>0</v>
      </c>
    </row>
    <row r="15" spans="1:13" x14ac:dyDescent="0.35">
      <c r="A15" s="4" t="s">
        <v>49</v>
      </c>
      <c r="B15" s="4" t="s">
        <v>50</v>
      </c>
      <c r="C15" s="4" t="s">
        <v>51</v>
      </c>
      <c r="D15" s="4" t="s">
        <v>52</v>
      </c>
      <c r="E15" s="4" t="s">
        <v>821</v>
      </c>
      <c r="F15" s="7" t="s">
        <v>820</v>
      </c>
      <c r="G15" s="4" t="s">
        <v>1293</v>
      </c>
      <c r="H15" s="7" t="s">
        <v>1294</v>
      </c>
      <c r="I15" s="209">
        <v>150</v>
      </c>
      <c r="J15" s="209">
        <v>150</v>
      </c>
      <c r="K15" s="209">
        <v>0</v>
      </c>
      <c r="L15" s="209">
        <v>150</v>
      </c>
      <c r="M15" s="207">
        <v>0</v>
      </c>
    </row>
    <row r="16" spans="1:13" x14ac:dyDescent="0.35">
      <c r="A16" s="4" t="s">
        <v>49</v>
      </c>
      <c r="B16" s="4" t="s">
        <v>50</v>
      </c>
      <c r="C16" s="4" t="s">
        <v>51</v>
      </c>
      <c r="D16" s="4" t="s">
        <v>52</v>
      </c>
      <c r="E16" s="4" t="s">
        <v>821</v>
      </c>
      <c r="F16" s="7" t="s">
        <v>820</v>
      </c>
      <c r="G16" s="4" t="s">
        <v>897</v>
      </c>
      <c r="H16" s="7" t="s">
        <v>1295</v>
      </c>
      <c r="I16" s="209">
        <v>150</v>
      </c>
      <c r="J16" s="209">
        <v>150</v>
      </c>
      <c r="K16" s="209">
        <v>0</v>
      </c>
      <c r="L16" s="209">
        <v>150</v>
      </c>
      <c r="M16" s="207">
        <v>0</v>
      </c>
    </row>
    <row r="17" spans="1:13" x14ac:dyDescent="0.35">
      <c r="A17" s="4" t="s">
        <v>49</v>
      </c>
      <c r="B17" s="4" t="s">
        <v>50</v>
      </c>
      <c r="C17" s="4" t="s">
        <v>51</v>
      </c>
      <c r="D17" s="4" t="s">
        <v>52</v>
      </c>
      <c r="E17" s="4" t="s">
        <v>821</v>
      </c>
      <c r="F17" s="7" t="s">
        <v>820</v>
      </c>
      <c r="G17" s="4" t="s">
        <v>1296</v>
      </c>
      <c r="H17" s="7" t="s">
        <v>1297</v>
      </c>
      <c r="I17" s="209">
        <v>150</v>
      </c>
      <c r="J17" s="209">
        <v>150</v>
      </c>
      <c r="K17" s="209">
        <v>0</v>
      </c>
      <c r="L17" s="209">
        <v>150</v>
      </c>
      <c r="M17" s="207">
        <v>0</v>
      </c>
    </row>
    <row r="18" spans="1:13" ht="31" x14ac:dyDescent="0.35">
      <c r="A18" s="4" t="s">
        <v>49</v>
      </c>
      <c r="B18" s="4" t="s">
        <v>50</v>
      </c>
      <c r="C18" s="4" t="s">
        <v>51</v>
      </c>
      <c r="D18" s="4" t="s">
        <v>52</v>
      </c>
      <c r="E18" s="4" t="s">
        <v>821</v>
      </c>
      <c r="F18" s="7" t="s">
        <v>820</v>
      </c>
      <c r="G18" s="4" t="s">
        <v>1459</v>
      </c>
      <c r="H18" s="7" t="s">
        <v>1460</v>
      </c>
      <c r="I18" s="209">
        <v>0</v>
      </c>
      <c r="J18" s="209">
        <v>120</v>
      </c>
      <c r="K18" s="209">
        <v>106.598</v>
      </c>
      <c r="L18" s="209">
        <v>13.401999999999999</v>
      </c>
      <c r="M18" s="207">
        <v>88.831666666666663</v>
      </c>
    </row>
    <row r="19" spans="1:13" x14ac:dyDescent="0.35">
      <c r="A19" s="241" t="s">
        <v>1552</v>
      </c>
      <c r="B19" s="241"/>
      <c r="C19" s="241"/>
      <c r="D19" s="241"/>
      <c r="E19" s="241"/>
      <c r="F19" s="241"/>
      <c r="G19" s="241"/>
      <c r="H19" s="241"/>
      <c r="I19" s="210">
        <v>2500</v>
      </c>
      <c r="J19" s="210">
        <v>2140</v>
      </c>
      <c r="K19" s="210">
        <v>1059.43</v>
      </c>
      <c r="L19" s="210">
        <v>1080.57</v>
      </c>
      <c r="M19" s="208">
        <v>49.51</v>
      </c>
    </row>
    <row r="20" spans="1:13" x14ac:dyDescent="0.35">
      <c r="A20" s="4" t="s">
        <v>49</v>
      </c>
      <c r="B20" s="4" t="s">
        <v>50</v>
      </c>
      <c r="C20" s="4" t="s">
        <v>84</v>
      </c>
      <c r="D20" s="4" t="s">
        <v>85</v>
      </c>
      <c r="E20" s="4" t="s">
        <v>821</v>
      </c>
      <c r="F20" s="7" t="s">
        <v>820</v>
      </c>
      <c r="G20" s="4" t="s">
        <v>86</v>
      </c>
      <c r="H20" s="7" t="s">
        <v>87</v>
      </c>
      <c r="I20" s="209">
        <v>500</v>
      </c>
      <c r="J20" s="209">
        <v>160</v>
      </c>
      <c r="K20" s="209">
        <v>17.850000000000001</v>
      </c>
      <c r="L20" s="209">
        <v>142.15</v>
      </c>
      <c r="M20" s="207">
        <v>11.15625</v>
      </c>
    </row>
    <row r="21" spans="1:13" ht="31" x14ac:dyDescent="0.35">
      <c r="A21" s="4" t="s">
        <v>49</v>
      </c>
      <c r="B21" s="4" t="s">
        <v>50</v>
      </c>
      <c r="C21" s="4" t="s">
        <v>84</v>
      </c>
      <c r="D21" s="4" t="s">
        <v>85</v>
      </c>
      <c r="E21" s="4" t="s">
        <v>821</v>
      </c>
      <c r="F21" s="7" t="s">
        <v>820</v>
      </c>
      <c r="G21" s="4" t="s">
        <v>896</v>
      </c>
      <c r="H21" s="7" t="s">
        <v>1298</v>
      </c>
      <c r="I21" s="209">
        <v>10000</v>
      </c>
      <c r="J21" s="209">
        <v>10000</v>
      </c>
      <c r="K21" s="209">
        <v>9704.5963900000006</v>
      </c>
      <c r="L21" s="209">
        <v>295.40361000000001</v>
      </c>
      <c r="M21" s="207">
        <v>97.045963900000004</v>
      </c>
    </row>
    <row r="22" spans="1:13" x14ac:dyDescent="0.35">
      <c r="A22" s="4" t="s">
        <v>49</v>
      </c>
      <c r="B22" s="4" t="s">
        <v>50</v>
      </c>
      <c r="C22" s="4" t="s">
        <v>84</v>
      </c>
      <c r="D22" s="4" t="s">
        <v>85</v>
      </c>
      <c r="E22" s="4" t="s">
        <v>821</v>
      </c>
      <c r="F22" s="7" t="s">
        <v>820</v>
      </c>
      <c r="G22" s="4" t="s">
        <v>895</v>
      </c>
      <c r="H22" s="7" t="s">
        <v>1299</v>
      </c>
      <c r="I22" s="209">
        <v>200</v>
      </c>
      <c r="J22" s="209">
        <v>235</v>
      </c>
      <c r="K22" s="209">
        <v>232.32</v>
      </c>
      <c r="L22" s="209">
        <v>2.68</v>
      </c>
      <c r="M22" s="207">
        <v>98.8595744680851</v>
      </c>
    </row>
    <row r="23" spans="1:13" x14ac:dyDescent="0.35">
      <c r="A23" s="4" t="s">
        <v>49</v>
      </c>
      <c r="B23" s="4" t="s">
        <v>50</v>
      </c>
      <c r="C23" s="4" t="s">
        <v>84</v>
      </c>
      <c r="D23" s="4" t="s">
        <v>85</v>
      </c>
      <c r="E23" s="4" t="s">
        <v>821</v>
      </c>
      <c r="F23" s="7" t="s">
        <v>820</v>
      </c>
      <c r="G23" s="4" t="s">
        <v>894</v>
      </c>
      <c r="H23" s="7" t="s">
        <v>893</v>
      </c>
      <c r="I23" s="209">
        <v>2800</v>
      </c>
      <c r="J23" s="209">
        <v>1800</v>
      </c>
      <c r="K23" s="209">
        <v>1734.59321</v>
      </c>
      <c r="L23" s="209">
        <v>65.406790000000001</v>
      </c>
      <c r="M23" s="207">
        <v>96.366289444444448</v>
      </c>
    </row>
    <row r="24" spans="1:13" x14ac:dyDescent="0.35">
      <c r="A24" s="4" t="s">
        <v>49</v>
      </c>
      <c r="B24" s="4" t="s">
        <v>50</v>
      </c>
      <c r="C24" s="4" t="s">
        <v>84</v>
      </c>
      <c r="D24" s="4" t="s">
        <v>85</v>
      </c>
      <c r="E24" s="4" t="s">
        <v>821</v>
      </c>
      <c r="F24" s="7" t="s">
        <v>820</v>
      </c>
      <c r="G24" s="4" t="s">
        <v>892</v>
      </c>
      <c r="H24" s="7" t="s">
        <v>1300</v>
      </c>
      <c r="I24" s="209">
        <v>250</v>
      </c>
      <c r="J24" s="209">
        <v>250</v>
      </c>
      <c r="K24" s="209">
        <v>122.264</v>
      </c>
      <c r="L24" s="209">
        <v>127.736</v>
      </c>
      <c r="M24" s="207">
        <v>48.9056</v>
      </c>
    </row>
    <row r="25" spans="1:13" x14ac:dyDescent="0.35">
      <c r="A25" s="4" t="s">
        <v>49</v>
      </c>
      <c r="B25" s="4" t="s">
        <v>50</v>
      </c>
      <c r="C25" s="4" t="s">
        <v>84</v>
      </c>
      <c r="D25" s="4" t="s">
        <v>85</v>
      </c>
      <c r="E25" s="4" t="s">
        <v>821</v>
      </c>
      <c r="F25" s="7" t="s">
        <v>820</v>
      </c>
      <c r="G25" s="4" t="s">
        <v>1301</v>
      </c>
      <c r="H25" s="7" t="s">
        <v>1302</v>
      </c>
      <c r="I25" s="209">
        <v>2000</v>
      </c>
      <c r="J25" s="209">
        <v>200</v>
      </c>
      <c r="K25" s="209">
        <v>0</v>
      </c>
      <c r="L25" s="209">
        <v>200</v>
      </c>
      <c r="M25" s="207">
        <v>0</v>
      </c>
    </row>
    <row r="26" spans="1:13" x14ac:dyDescent="0.35">
      <c r="A26" s="4" t="s">
        <v>49</v>
      </c>
      <c r="B26" s="4" t="s">
        <v>50</v>
      </c>
      <c r="C26" s="4" t="s">
        <v>84</v>
      </c>
      <c r="D26" s="4" t="s">
        <v>85</v>
      </c>
      <c r="E26" s="4" t="s">
        <v>821</v>
      </c>
      <c r="F26" s="7" t="s">
        <v>820</v>
      </c>
      <c r="G26" s="4" t="s">
        <v>1303</v>
      </c>
      <c r="H26" s="7" t="s">
        <v>1304</v>
      </c>
      <c r="I26" s="209">
        <v>250</v>
      </c>
      <c r="J26" s="209">
        <v>250</v>
      </c>
      <c r="K26" s="209">
        <v>90</v>
      </c>
      <c r="L26" s="209">
        <v>160</v>
      </c>
      <c r="M26" s="207">
        <v>36</v>
      </c>
    </row>
    <row r="27" spans="1:13" x14ac:dyDescent="0.35">
      <c r="A27" s="4" t="s">
        <v>49</v>
      </c>
      <c r="B27" s="4" t="s">
        <v>50</v>
      </c>
      <c r="C27" s="4" t="s">
        <v>84</v>
      </c>
      <c r="D27" s="4" t="s">
        <v>85</v>
      </c>
      <c r="E27" s="4" t="s">
        <v>821</v>
      </c>
      <c r="F27" s="7" t="s">
        <v>820</v>
      </c>
      <c r="G27" s="4" t="s">
        <v>1305</v>
      </c>
      <c r="H27" s="7" t="s">
        <v>1492</v>
      </c>
      <c r="I27" s="209">
        <v>600</v>
      </c>
      <c r="J27" s="209">
        <v>0</v>
      </c>
      <c r="K27" s="209">
        <v>0</v>
      </c>
      <c r="L27" s="209">
        <v>0</v>
      </c>
      <c r="M27" s="207">
        <v>0</v>
      </c>
    </row>
    <row r="28" spans="1:13" x14ac:dyDescent="0.35">
      <c r="A28" s="4" t="s">
        <v>49</v>
      </c>
      <c r="B28" s="4" t="s">
        <v>50</v>
      </c>
      <c r="C28" s="4" t="s">
        <v>84</v>
      </c>
      <c r="D28" s="4" t="s">
        <v>85</v>
      </c>
      <c r="E28" s="4" t="s">
        <v>821</v>
      </c>
      <c r="F28" s="7" t="s">
        <v>820</v>
      </c>
      <c r="G28" s="4" t="s">
        <v>1307</v>
      </c>
      <c r="H28" s="7" t="s">
        <v>1491</v>
      </c>
      <c r="I28" s="209">
        <v>600</v>
      </c>
      <c r="J28" s="209">
        <v>0</v>
      </c>
      <c r="K28" s="209">
        <v>0</v>
      </c>
      <c r="L28" s="209">
        <v>0</v>
      </c>
      <c r="M28" s="207">
        <v>0</v>
      </c>
    </row>
    <row r="29" spans="1:13" x14ac:dyDescent="0.35">
      <c r="A29" s="4" t="s">
        <v>49</v>
      </c>
      <c r="B29" s="4" t="s">
        <v>50</v>
      </c>
      <c r="C29" s="4" t="s">
        <v>84</v>
      </c>
      <c r="D29" s="4" t="s">
        <v>85</v>
      </c>
      <c r="E29" s="4" t="s">
        <v>821</v>
      </c>
      <c r="F29" s="7" t="s">
        <v>820</v>
      </c>
      <c r="G29" s="4" t="s">
        <v>1309</v>
      </c>
      <c r="H29" s="7" t="s">
        <v>1310</v>
      </c>
      <c r="I29" s="209">
        <v>6500</v>
      </c>
      <c r="J29" s="209">
        <v>3225</v>
      </c>
      <c r="K29" s="209">
        <v>3190.96326</v>
      </c>
      <c r="L29" s="209">
        <v>34.036740000000002</v>
      </c>
      <c r="M29" s="207">
        <v>98.94459720930233</v>
      </c>
    </row>
    <row r="30" spans="1:13" x14ac:dyDescent="0.35">
      <c r="A30" s="241" t="s">
        <v>1553</v>
      </c>
      <c r="B30" s="241"/>
      <c r="C30" s="241"/>
      <c r="D30" s="241"/>
      <c r="E30" s="241"/>
      <c r="F30" s="241"/>
      <c r="G30" s="241"/>
      <c r="H30" s="241"/>
      <c r="I30" s="210">
        <v>23700</v>
      </c>
      <c r="J30" s="210">
        <v>16120</v>
      </c>
      <c r="K30" s="210">
        <v>15092.58</v>
      </c>
      <c r="L30" s="210">
        <v>1027.42</v>
      </c>
      <c r="M30" s="208">
        <v>93.63</v>
      </c>
    </row>
    <row r="31" spans="1:13" x14ac:dyDescent="0.35">
      <c r="A31" s="4" t="s">
        <v>49</v>
      </c>
      <c r="B31" s="4" t="s">
        <v>50</v>
      </c>
      <c r="C31" s="4" t="s">
        <v>93</v>
      </c>
      <c r="D31" s="4" t="s">
        <v>94</v>
      </c>
      <c r="E31" s="4" t="s">
        <v>821</v>
      </c>
      <c r="F31" s="7" t="s">
        <v>820</v>
      </c>
      <c r="G31" s="4" t="s">
        <v>1461</v>
      </c>
      <c r="H31" s="7" t="s">
        <v>1306</v>
      </c>
      <c r="I31" s="209">
        <v>0</v>
      </c>
      <c r="J31" s="209">
        <v>600</v>
      </c>
      <c r="K31" s="209">
        <v>518.73699999999997</v>
      </c>
      <c r="L31" s="209">
        <v>81.263000000000005</v>
      </c>
      <c r="M31" s="207">
        <v>86.456166666666661</v>
      </c>
    </row>
    <row r="32" spans="1:13" x14ac:dyDescent="0.35">
      <c r="A32" s="4" t="s">
        <v>49</v>
      </c>
      <c r="B32" s="4" t="s">
        <v>50</v>
      </c>
      <c r="C32" s="4" t="s">
        <v>93</v>
      </c>
      <c r="D32" s="4" t="s">
        <v>94</v>
      </c>
      <c r="E32" s="4" t="s">
        <v>821</v>
      </c>
      <c r="F32" s="7" t="s">
        <v>820</v>
      </c>
      <c r="G32" s="4" t="s">
        <v>1462</v>
      </c>
      <c r="H32" s="7" t="s">
        <v>1308</v>
      </c>
      <c r="I32" s="209">
        <v>0</v>
      </c>
      <c r="J32" s="209">
        <v>600</v>
      </c>
      <c r="K32" s="209">
        <v>494.05838999999997</v>
      </c>
      <c r="L32" s="209">
        <v>105.94161</v>
      </c>
      <c r="M32" s="207">
        <v>82.343064999999996</v>
      </c>
    </row>
    <row r="33" spans="1:13" x14ac:dyDescent="0.35">
      <c r="A33" s="241" t="s">
        <v>1554</v>
      </c>
      <c r="B33" s="241"/>
      <c r="C33" s="241"/>
      <c r="D33" s="241"/>
      <c r="E33" s="241"/>
      <c r="F33" s="241"/>
      <c r="G33" s="241"/>
      <c r="H33" s="241"/>
      <c r="I33" s="210">
        <v>0</v>
      </c>
      <c r="J33" s="210">
        <v>1200</v>
      </c>
      <c r="K33" s="210">
        <v>1012.8</v>
      </c>
      <c r="L33" s="210">
        <v>187.2</v>
      </c>
      <c r="M33" s="208">
        <v>84.4</v>
      </c>
    </row>
    <row r="34" spans="1:13" x14ac:dyDescent="0.35">
      <c r="A34" s="241" t="s">
        <v>106</v>
      </c>
      <c r="B34" s="241"/>
      <c r="C34" s="241"/>
      <c r="D34" s="241"/>
      <c r="E34" s="241"/>
      <c r="F34" s="241"/>
      <c r="G34" s="241"/>
      <c r="H34" s="241"/>
      <c r="I34" s="210">
        <v>26200</v>
      </c>
      <c r="J34" s="210">
        <v>19460</v>
      </c>
      <c r="K34" s="210">
        <v>17164.810000000001</v>
      </c>
      <c r="L34" s="210">
        <v>2295.19</v>
      </c>
      <c r="M34" s="208">
        <v>88.21</v>
      </c>
    </row>
    <row r="35" spans="1:13" ht="31" x14ac:dyDescent="0.35">
      <c r="A35" s="4" t="s">
        <v>107</v>
      </c>
      <c r="B35" s="4" t="s">
        <v>108</v>
      </c>
      <c r="C35" s="4" t="s">
        <v>109</v>
      </c>
      <c r="D35" s="4" t="s">
        <v>110</v>
      </c>
      <c r="E35" s="4" t="s">
        <v>821</v>
      </c>
      <c r="F35" s="7" t="s">
        <v>820</v>
      </c>
      <c r="G35" s="4" t="s">
        <v>891</v>
      </c>
      <c r="H35" s="7" t="s">
        <v>890</v>
      </c>
      <c r="I35" s="209">
        <v>1000</v>
      </c>
      <c r="J35" s="209">
        <v>300</v>
      </c>
      <c r="K35" s="209">
        <v>82.28</v>
      </c>
      <c r="L35" s="209">
        <v>217.72</v>
      </c>
      <c r="M35" s="207">
        <v>27.426666666666666</v>
      </c>
    </row>
    <row r="36" spans="1:13" x14ac:dyDescent="0.35">
      <c r="A36" s="4" t="s">
        <v>107</v>
      </c>
      <c r="B36" s="4" t="s">
        <v>108</v>
      </c>
      <c r="C36" s="4" t="s">
        <v>109</v>
      </c>
      <c r="D36" s="4" t="s">
        <v>110</v>
      </c>
      <c r="E36" s="4" t="s">
        <v>821</v>
      </c>
      <c r="F36" s="7" t="s">
        <v>820</v>
      </c>
      <c r="G36" s="4" t="s">
        <v>1311</v>
      </c>
      <c r="H36" s="7" t="s">
        <v>1312</v>
      </c>
      <c r="I36" s="209">
        <v>7500</v>
      </c>
      <c r="J36" s="209">
        <v>7500</v>
      </c>
      <c r="K36" s="209">
        <v>5803.2083899999998</v>
      </c>
      <c r="L36" s="209">
        <v>1696.79161</v>
      </c>
      <c r="M36" s="207">
        <v>77.376111866666662</v>
      </c>
    </row>
    <row r="37" spans="1:13" x14ac:dyDescent="0.35">
      <c r="A37" s="4" t="s">
        <v>107</v>
      </c>
      <c r="B37" s="4" t="s">
        <v>108</v>
      </c>
      <c r="C37" s="4" t="s">
        <v>109</v>
      </c>
      <c r="D37" s="4" t="s">
        <v>110</v>
      </c>
      <c r="E37" s="4" t="s">
        <v>821</v>
      </c>
      <c r="F37" s="7" t="s">
        <v>820</v>
      </c>
      <c r="G37" s="4" t="s">
        <v>1313</v>
      </c>
      <c r="H37" s="7" t="s">
        <v>1314</v>
      </c>
      <c r="I37" s="209">
        <v>150</v>
      </c>
      <c r="J37" s="209">
        <v>0</v>
      </c>
      <c r="K37" s="209">
        <v>0</v>
      </c>
      <c r="L37" s="209">
        <v>0</v>
      </c>
      <c r="M37" s="207">
        <v>0</v>
      </c>
    </row>
    <row r="38" spans="1:13" x14ac:dyDescent="0.35">
      <c r="A38" s="4" t="s">
        <v>107</v>
      </c>
      <c r="B38" s="4" t="s">
        <v>108</v>
      </c>
      <c r="C38" s="4" t="s">
        <v>109</v>
      </c>
      <c r="D38" s="4" t="s">
        <v>110</v>
      </c>
      <c r="E38" s="4" t="s">
        <v>821</v>
      </c>
      <c r="F38" s="7" t="s">
        <v>820</v>
      </c>
      <c r="G38" s="4" t="s">
        <v>1315</v>
      </c>
      <c r="H38" s="7" t="s">
        <v>1316</v>
      </c>
      <c r="I38" s="209">
        <v>250</v>
      </c>
      <c r="J38" s="209">
        <v>0</v>
      </c>
      <c r="K38" s="209">
        <v>0</v>
      </c>
      <c r="L38" s="209">
        <v>0</v>
      </c>
      <c r="M38" s="207">
        <v>0</v>
      </c>
    </row>
    <row r="39" spans="1:13" x14ac:dyDescent="0.35">
      <c r="A39" s="241" t="s">
        <v>1557</v>
      </c>
      <c r="B39" s="241"/>
      <c r="C39" s="241"/>
      <c r="D39" s="241"/>
      <c r="E39" s="241"/>
      <c r="F39" s="241"/>
      <c r="G39" s="241"/>
      <c r="H39" s="241"/>
      <c r="I39" s="210">
        <v>8900</v>
      </c>
      <c r="J39" s="210">
        <v>7800</v>
      </c>
      <c r="K39" s="210">
        <v>5885.49</v>
      </c>
      <c r="L39" s="210">
        <v>1914.51</v>
      </c>
      <c r="M39" s="208">
        <v>75.459999999999994</v>
      </c>
    </row>
    <row r="40" spans="1:13" x14ac:dyDescent="0.35">
      <c r="A40" s="4" t="s">
        <v>107</v>
      </c>
      <c r="B40" s="4" t="s">
        <v>108</v>
      </c>
      <c r="C40" s="4" t="s">
        <v>120</v>
      </c>
      <c r="D40" s="4" t="s">
        <v>121</v>
      </c>
      <c r="E40" s="4" t="s">
        <v>821</v>
      </c>
      <c r="F40" s="7" t="s">
        <v>820</v>
      </c>
      <c r="G40" s="4" t="s">
        <v>889</v>
      </c>
      <c r="H40" s="7" t="s">
        <v>1671</v>
      </c>
      <c r="I40" s="209">
        <v>2500</v>
      </c>
      <c r="J40" s="209">
        <v>1066</v>
      </c>
      <c r="K40" s="209">
        <v>1065.07151</v>
      </c>
      <c r="L40" s="209">
        <v>0.92849000000000004</v>
      </c>
      <c r="M40" s="207">
        <v>99.912899624765473</v>
      </c>
    </row>
    <row r="41" spans="1:13" x14ac:dyDescent="0.35">
      <c r="A41" s="4" t="s">
        <v>107</v>
      </c>
      <c r="B41" s="4" t="s">
        <v>108</v>
      </c>
      <c r="C41" s="4" t="s">
        <v>120</v>
      </c>
      <c r="D41" s="4" t="s">
        <v>121</v>
      </c>
      <c r="E41" s="4" t="s">
        <v>821</v>
      </c>
      <c r="F41" s="7" t="s">
        <v>820</v>
      </c>
      <c r="G41" s="4" t="s">
        <v>1317</v>
      </c>
      <c r="H41" s="7" t="s">
        <v>1318</v>
      </c>
      <c r="I41" s="209">
        <v>23200</v>
      </c>
      <c r="J41" s="209">
        <v>23200</v>
      </c>
      <c r="K41" s="209">
        <v>20870.143309999999</v>
      </c>
      <c r="L41" s="209">
        <v>2329.8566900000001</v>
      </c>
      <c r="M41" s="207">
        <v>89.957514267241379</v>
      </c>
    </row>
    <row r="42" spans="1:13" ht="31" x14ac:dyDescent="0.35">
      <c r="A42" s="4" t="s">
        <v>107</v>
      </c>
      <c r="B42" s="4" t="s">
        <v>108</v>
      </c>
      <c r="C42" s="4" t="s">
        <v>120</v>
      </c>
      <c r="D42" s="4" t="s">
        <v>121</v>
      </c>
      <c r="E42" s="4" t="s">
        <v>821</v>
      </c>
      <c r="F42" s="7" t="s">
        <v>820</v>
      </c>
      <c r="G42" s="4" t="s">
        <v>1319</v>
      </c>
      <c r="H42" s="7" t="s">
        <v>1320</v>
      </c>
      <c r="I42" s="209">
        <v>100</v>
      </c>
      <c r="J42" s="209">
        <v>0</v>
      </c>
      <c r="K42" s="209">
        <v>0</v>
      </c>
      <c r="L42" s="209">
        <v>0</v>
      </c>
      <c r="M42" s="207">
        <v>0</v>
      </c>
    </row>
    <row r="43" spans="1:13" x14ac:dyDescent="0.35">
      <c r="A43" s="4" t="s">
        <v>107</v>
      </c>
      <c r="B43" s="4" t="s">
        <v>108</v>
      </c>
      <c r="C43" s="4" t="s">
        <v>120</v>
      </c>
      <c r="D43" s="4" t="s">
        <v>121</v>
      </c>
      <c r="E43" s="4" t="s">
        <v>821</v>
      </c>
      <c r="F43" s="7" t="s">
        <v>820</v>
      </c>
      <c r="G43" s="4" t="s">
        <v>1321</v>
      </c>
      <c r="H43" s="7" t="s">
        <v>1322</v>
      </c>
      <c r="I43" s="209">
        <v>6000</v>
      </c>
      <c r="J43" s="209">
        <v>0</v>
      </c>
      <c r="K43" s="209">
        <v>0</v>
      </c>
      <c r="L43" s="209">
        <v>0</v>
      </c>
      <c r="M43" s="207">
        <v>0</v>
      </c>
    </row>
    <row r="44" spans="1:13" x14ac:dyDescent="0.35">
      <c r="A44" s="4" t="s">
        <v>107</v>
      </c>
      <c r="B44" s="4" t="s">
        <v>108</v>
      </c>
      <c r="C44" s="4" t="s">
        <v>120</v>
      </c>
      <c r="D44" s="4" t="s">
        <v>121</v>
      </c>
      <c r="E44" s="4" t="s">
        <v>821</v>
      </c>
      <c r="F44" s="7" t="s">
        <v>820</v>
      </c>
      <c r="G44" s="4" t="s">
        <v>1323</v>
      </c>
      <c r="H44" s="7" t="s">
        <v>1324</v>
      </c>
      <c r="I44" s="209">
        <v>150</v>
      </c>
      <c r="J44" s="209">
        <v>10</v>
      </c>
      <c r="K44" s="209">
        <v>0</v>
      </c>
      <c r="L44" s="209">
        <v>10</v>
      </c>
      <c r="M44" s="207">
        <v>0</v>
      </c>
    </row>
    <row r="45" spans="1:13" x14ac:dyDescent="0.35">
      <c r="A45" s="4" t="s">
        <v>107</v>
      </c>
      <c r="B45" s="4" t="s">
        <v>108</v>
      </c>
      <c r="C45" s="4" t="s">
        <v>120</v>
      </c>
      <c r="D45" s="4" t="s">
        <v>121</v>
      </c>
      <c r="E45" s="4" t="s">
        <v>821</v>
      </c>
      <c r="F45" s="7" t="s">
        <v>820</v>
      </c>
      <c r="G45" s="4" t="s">
        <v>1325</v>
      </c>
      <c r="H45" s="7" t="s">
        <v>1326</v>
      </c>
      <c r="I45" s="209">
        <v>250</v>
      </c>
      <c r="J45" s="209">
        <v>0</v>
      </c>
      <c r="K45" s="209">
        <v>0</v>
      </c>
      <c r="L45" s="209">
        <v>0</v>
      </c>
      <c r="M45" s="207">
        <v>0</v>
      </c>
    </row>
    <row r="46" spans="1:13" ht="31" x14ac:dyDescent="0.35">
      <c r="A46" s="4" t="s">
        <v>107</v>
      </c>
      <c r="B46" s="4" t="s">
        <v>108</v>
      </c>
      <c r="C46" s="4" t="s">
        <v>120</v>
      </c>
      <c r="D46" s="4" t="s">
        <v>121</v>
      </c>
      <c r="E46" s="4" t="s">
        <v>821</v>
      </c>
      <c r="F46" s="7" t="s">
        <v>820</v>
      </c>
      <c r="G46" s="4" t="s">
        <v>1672</v>
      </c>
      <c r="H46" s="7" t="s">
        <v>1673</v>
      </c>
      <c r="I46" s="209">
        <v>0</v>
      </c>
      <c r="J46" s="209">
        <v>15</v>
      </c>
      <c r="K46" s="209">
        <v>14.52</v>
      </c>
      <c r="L46" s="209">
        <v>0.48</v>
      </c>
      <c r="M46" s="207">
        <v>96.8</v>
      </c>
    </row>
    <row r="47" spans="1:13" x14ac:dyDescent="0.35">
      <c r="A47" s="241" t="s">
        <v>1558</v>
      </c>
      <c r="B47" s="241"/>
      <c r="C47" s="241"/>
      <c r="D47" s="241"/>
      <c r="E47" s="241"/>
      <c r="F47" s="241"/>
      <c r="G47" s="241"/>
      <c r="H47" s="241"/>
      <c r="I47" s="210">
        <v>32200</v>
      </c>
      <c r="J47" s="210">
        <v>24291</v>
      </c>
      <c r="K47" s="210">
        <v>21949.73</v>
      </c>
      <c r="L47" s="210">
        <v>2341.27</v>
      </c>
      <c r="M47" s="208">
        <v>90.36</v>
      </c>
    </row>
    <row r="48" spans="1:13" ht="31" x14ac:dyDescent="0.35">
      <c r="A48" s="4" t="s">
        <v>107</v>
      </c>
      <c r="B48" s="4" t="s">
        <v>108</v>
      </c>
      <c r="C48" s="4" t="s">
        <v>130</v>
      </c>
      <c r="D48" s="4" t="s">
        <v>131</v>
      </c>
      <c r="E48" s="4" t="s">
        <v>821</v>
      </c>
      <c r="F48" s="7" t="s">
        <v>820</v>
      </c>
      <c r="G48" s="4" t="s">
        <v>1116</v>
      </c>
      <c r="H48" s="7" t="s">
        <v>1436</v>
      </c>
      <c r="I48" s="209">
        <v>0</v>
      </c>
      <c r="J48" s="209">
        <v>3245.3</v>
      </c>
      <c r="K48" s="209">
        <v>3223.87716</v>
      </c>
      <c r="L48" s="209">
        <v>21.422840000000001</v>
      </c>
      <c r="M48" s="207">
        <v>99.339881058761904</v>
      </c>
    </row>
    <row r="49" spans="1:13" ht="31" x14ac:dyDescent="0.35">
      <c r="A49" s="4" t="s">
        <v>107</v>
      </c>
      <c r="B49" s="4" t="s">
        <v>108</v>
      </c>
      <c r="C49" s="4" t="s">
        <v>130</v>
      </c>
      <c r="D49" s="4" t="s">
        <v>131</v>
      </c>
      <c r="E49" s="4" t="s">
        <v>821</v>
      </c>
      <c r="F49" s="7" t="s">
        <v>820</v>
      </c>
      <c r="G49" s="4" t="s">
        <v>1117</v>
      </c>
      <c r="H49" s="7" t="s">
        <v>1437</v>
      </c>
      <c r="I49" s="209">
        <v>0</v>
      </c>
      <c r="J49" s="209">
        <v>2463.6999999999998</v>
      </c>
      <c r="K49" s="209">
        <v>2463.6415099999999</v>
      </c>
      <c r="L49" s="209">
        <v>5.849E-2</v>
      </c>
      <c r="M49" s="207">
        <v>99.997625928481554</v>
      </c>
    </row>
    <row r="50" spans="1:13" x14ac:dyDescent="0.35">
      <c r="A50" s="241" t="s">
        <v>1559</v>
      </c>
      <c r="B50" s="241"/>
      <c r="C50" s="241"/>
      <c r="D50" s="241"/>
      <c r="E50" s="241"/>
      <c r="F50" s="241"/>
      <c r="G50" s="241"/>
      <c r="H50" s="241"/>
      <c r="I50" s="210">
        <v>0</v>
      </c>
      <c r="J50" s="210">
        <v>5709</v>
      </c>
      <c r="K50" s="210">
        <v>5687.52</v>
      </c>
      <c r="L50" s="210">
        <v>21.48</v>
      </c>
      <c r="M50" s="208">
        <v>99.62</v>
      </c>
    </row>
    <row r="51" spans="1:13" x14ac:dyDescent="0.35">
      <c r="A51" s="241" t="s">
        <v>134</v>
      </c>
      <c r="B51" s="241"/>
      <c r="C51" s="241"/>
      <c r="D51" s="241"/>
      <c r="E51" s="241"/>
      <c r="F51" s="241"/>
      <c r="G51" s="241"/>
      <c r="H51" s="241"/>
      <c r="I51" s="210">
        <v>41100</v>
      </c>
      <c r="J51" s="210">
        <v>37800</v>
      </c>
      <c r="K51" s="210">
        <v>33522.74</v>
      </c>
      <c r="L51" s="210">
        <v>4277.26</v>
      </c>
      <c r="M51" s="208">
        <v>88.68</v>
      </c>
    </row>
    <row r="52" spans="1:13" x14ac:dyDescent="0.35">
      <c r="A52" s="4" t="s">
        <v>135</v>
      </c>
      <c r="B52" s="4" t="s">
        <v>136</v>
      </c>
      <c r="C52" s="4" t="s">
        <v>137</v>
      </c>
      <c r="D52" s="4" t="s">
        <v>138</v>
      </c>
      <c r="E52" s="4" t="s">
        <v>821</v>
      </c>
      <c r="F52" s="7" t="s">
        <v>820</v>
      </c>
      <c r="G52" s="4" t="s">
        <v>888</v>
      </c>
      <c r="H52" s="7" t="s">
        <v>1327</v>
      </c>
      <c r="I52" s="209">
        <v>58153</v>
      </c>
      <c r="J52" s="209">
        <v>58153</v>
      </c>
      <c r="K52" s="209">
        <v>56816.613810000003</v>
      </c>
      <c r="L52" s="209">
        <v>1336.3861899999999</v>
      </c>
      <c r="M52" s="207">
        <v>97.701947982047372</v>
      </c>
    </row>
    <row r="53" spans="1:13" x14ac:dyDescent="0.35">
      <c r="A53" s="4" t="s">
        <v>135</v>
      </c>
      <c r="B53" s="4" t="s">
        <v>136</v>
      </c>
      <c r="C53" s="4" t="s">
        <v>137</v>
      </c>
      <c r="D53" s="4" t="s">
        <v>138</v>
      </c>
      <c r="E53" s="4" t="s">
        <v>821</v>
      </c>
      <c r="F53" s="7" t="s">
        <v>820</v>
      </c>
      <c r="G53" s="4" t="s">
        <v>1404</v>
      </c>
      <c r="H53" s="7" t="s">
        <v>1405</v>
      </c>
      <c r="I53" s="209">
        <v>0</v>
      </c>
      <c r="J53" s="209">
        <v>325</v>
      </c>
      <c r="K53" s="209">
        <v>288.52784000000003</v>
      </c>
      <c r="L53" s="209">
        <v>36.472160000000002</v>
      </c>
      <c r="M53" s="207">
        <v>88.77779692307692</v>
      </c>
    </row>
    <row r="54" spans="1:13" ht="31" x14ac:dyDescent="0.35">
      <c r="A54" s="4" t="s">
        <v>135</v>
      </c>
      <c r="B54" s="4" t="s">
        <v>136</v>
      </c>
      <c r="C54" s="4" t="s">
        <v>137</v>
      </c>
      <c r="D54" s="4" t="s">
        <v>138</v>
      </c>
      <c r="E54" s="4" t="s">
        <v>819</v>
      </c>
      <c r="F54" s="7" t="s">
        <v>818</v>
      </c>
      <c r="G54" s="4" t="s">
        <v>888</v>
      </c>
      <c r="H54" s="7" t="s">
        <v>1327</v>
      </c>
      <c r="I54" s="209">
        <v>0</v>
      </c>
      <c r="J54" s="209">
        <v>1866.5</v>
      </c>
      <c r="K54" s="209">
        <v>836.77959999999996</v>
      </c>
      <c r="L54" s="209">
        <v>1029.7203999999999</v>
      </c>
      <c r="M54" s="207">
        <v>44.831481382266269</v>
      </c>
    </row>
    <row r="55" spans="1:13" ht="31" x14ac:dyDescent="0.35">
      <c r="A55" s="4" t="s">
        <v>135</v>
      </c>
      <c r="B55" s="4" t="s">
        <v>136</v>
      </c>
      <c r="C55" s="4" t="s">
        <v>137</v>
      </c>
      <c r="D55" s="4" t="s">
        <v>138</v>
      </c>
      <c r="E55" s="4" t="s">
        <v>819</v>
      </c>
      <c r="F55" s="7" t="s">
        <v>818</v>
      </c>
      <c r="G55" s="4" t="s">
        <v>887</v>
      </c>
      <c r="H55" s="7" t="s">
        <v>140</v>
      </c>
      <c r="I55" s="209">
        <v>5100</v>
      </c>
      <c r="J55" s="209">
        <v>0</v>
      </c>
      <c r="K55" s="209">
        <v>0</v>
      </c>
      <c r="L55" s="209">
        <v>0</v>
      </c>
      <c r="M55" s="207">
        <v>0</v>
      </c>
    </row>
    <row r="56" spans="1:13" ht="31" x14ac:dyDescent="0.35">
      <c r="A56" s="4" t="s">
        <v>135</v>
      </c>
      <c r="B56" s="4" t="s">
        <v>136</v>
      </c>
      <c r="C56" s="4" t="s">
        <v>137</v>
      </c>
      <c r="D56" s="4" t="s">
        <v>138</v>
      </c>
      <c r="E56" s="4" t="s">
        <v>819</v>
      </c>
      <c r="F56" s="7" t="s">
        <v>818</v>
      </c>
      <c r="G56" s="4" t="s">
        <v>1404</v>
      </c>
      <c r="H56" s="7" t="s">
        <v>1405</v>
      </c>
      <c r="I56" s="209">
        <v>0</v>
      </c>
      <c r="J56" s="209">
        <v>49</v>
      </c>
      <c r="K56" s="209">
        <v>48.924289999999999</v>
      </c>
      <c r="L56" s="209">
        <v>7.571E-2</v>
      </c>
      <c r="M56" s="207">
        <v>99.845489795918368</v>
      </c>
    </row>
    <row r="57" spans="1:13" ht="62" x14ac:dyDescent="0.35">
      <c r="A57" s="4" t="s">
        <v>135</v>
      </c>
      <c r="B57" s="4" t="s">
        <v>136</v>
      </c>
      <c r="C57" s="4" t="s">
        <v>137</v>
      </c>
      <c r="D57" s="4" t="s">
        <v>138</v>
      </c>
      <c r="E57" s="4" t="s">
        <v>886</v>
      </c>
      <c r="F57" s="7" t="s">
        <v>885</v>
      </c>
      <c r="G57" s="4" t="s">
        <v>143</v>
      </c>
      <c r="H57" s="7" t="s">
        <v>144</v>
      </c>
      <c r="I57" s="209">
        <v>1350</v>
      </c>
      <c r="J57" s="209">
        <v>1456.8</v>
      </c>
      <c r="K57" s="209">
        <v>1402.8250800000001</v>
      </c>
      <c r="L57" s="209">
        <v>53.974919999999997</v>
      </c>
      <c r="M57" s="207">
        <v>96.294967051070856</v>
      </c>
    </row>
    <row r="58" spans="1:13" x14ac:dyDescent="0.35">
      <c r="A58" s="241" t="s">
        <v>1560</v>
      </c>
      <c r="B58" s="241"/>
      <c r="C58" s="241"/>
      <c r="D58" s="241"/>
      <c r="E58" s="241"/>
      <c r="F58" s="241"/>
      <c r="G58" s="241"/>
      <c r="H58" s="241"/>
      <c r="I58" s="210">
        <v>64603</v>
      </c>
      <c r="J58" s="210">
        <v>61850.3</v>
      </c>
      <c r="K58" s="210">
        <v>59393.67</v>
      </c>
      <c r="L58" s="210">
        <v>2456.63</v>
      </c>
      <c r="M58" s="208">
        <v>96.03</v>
      </c>
    </row>
    <row r="59" spans="1:13" ht="62" x14ac:dyDescent="0.35">
      <c r="A59" s="4" t="s">
        <v>135</v>
      </c>
      <c r="B59" s="4" t="s">
        <v>136</v>
      </c>
      <c r="C59" s="4" t="s">
        <v>147</v>
      </c>
      <c r="D59" s="4" t="s">
        <v>148</v>
      </c>
      <c r="E59" s="4" t="s">
        <v>886</v>
      </c>
      <c r="F59" s="7" t="s">
        <v>885</v>
      </c>
      <c r="G59" s="4" t="s">
        <v>150</v>
      </c>
      <c r="H59" s="7" t="s">
        <v>151</v>
      </c>
      <c r="I59" s="209">
        <v>100</v>
      </c>
      <c r="J59" s="209">
        <v>183.49</v>
      </c>
      <c r="K59" s="209">
        <v>125.006</v>
      </c>
      <c r="L59" s="209">
        <v>58.484000000000002</v>
      </c>
      <c r="M59" s="207">
        <v>68.126873399095317</v>
      </c>
    </row>
    <row r="60" spans="1:13" ht="62" x14ac:dyDescent="0.35">
      <c r="A60" s="4" t="s">
        <v>135</v>
      </c>
      <c r="B60" s="4" t="s">
        <v>136</v>
      </c>
      <c r="C60" s="4" t="s">
        <v>147</v>
      </c>
      <c r="D60" s="4" t="s">
        <v>148</v>
      </c>
      <c r="E60" s="4" t="s">
        <v>886</v>
      </c>
      <c r="F60" s="7" t="s">
        <v>885</v>
      </c>
      <c r="G60" s="4" t="s">
        <v>152</v>
      </c>
      <c r="H60" s="7" t="s">
        <v>153</v>
      </c>
      <c r="I60" s="209">
        <v>500</v>
      </c>
      <c r="J60" s="209">
        <v>720</v>
      </c>
      <c r="K60" s="209">
        <v>720</v>
      </c>
      <c r="L60" s="209">
        <v>0</v>
      </c>
      <c r="M60" s="207">
        <v>100</v>
      </c>
    </row>
    <row r="61" spans="1:13" x14ac:dyDescent="0.35">
      <c r="A61" s="241" t="s">
        <v>1561</v>
      </c>
      <c r="B61" s="241"/>
      <c r="C61" s="241"/>
      <c r="D61" s="241"/>
      <c r="E61" s="241"/>
      <c r="F61" s="241"/>
      <c r="G61" s="241"/>
      <c r="H61" s="241"/>
      <c r="I61" s="210">
        <v>600</v>
      </c>
      <c r="J61" s="210">
        <v>903.49</v>
      </c>
      <c r="K61" s="210">
        <v>845.01</v>
      </c>
      <c r="L61" s="210">
        <v>58.48</v>
      </c>
      <c r="M61" s="208">
        <v>93.53</v>
      </c>
    </row>
    <row r="62" spans="1:13" x14ac:dyDescent="0.35">
      <c r="A62" s="241" t="s">
        <v>172</v>
      </c>
      <c r="B62" s="241"/>
      <c r="C62" s="241"/>
      <c r="D62" s="241"/>
      <c r="E62" s="241"/>
      <c r="F62" s="241"/>
      <c r="G62" s="241"/>
      <c r="H62" s="241"/>
      <c r="I62" s="210">
        <v>65203</v>
      </c>
      <c r="J62" s="210">
        <v>62753.79</v>
      </c>
      <c r="K62" s="210">
        <v>60238.68</v>
      </c>
      <c r="L62" s="210">
        <v>2515.11</v>
      </c>
      <c r="M62" s="208">
        <v>95.99</v>
      </c>
    </row>
    <row r="63" spans="1:13" ht="62" x14ac:dyDescent="0.35">
      <c r="A63" s="4" t="s">
        <v>173</v>
      </c>
      <c r="B63" s="4" t="s">
        <v>136</v>
      </c>
      <c r="C63" s="4" t="s">
        <v>174</v>
      </c>
      <c r="D63" s="4" t="s">
        <v>175</v>
      </c>
      <c r="E63" s="4" t="s">
        <v>886</v>
      </c>
      <c r="F63" s="7" t="s">
        <v>885</v>
      </c>
      <c r="G63" s="4" t="s">
        <v>176</v>
      </c>
      <c r="H63" s="7" t="s">
        <v>177</v>
      </c>
      <c r="I63" s="209">
        <v>0</v>
      </c>
      <c r="J63" s="209">
        <v>250</v>
      </c>
      <c r="K63" s="209">
        <v>0</v>
      </c>
      <c r="L63" s="209">
        <v>250</v>
      </c>
      <c r="M63" s="207">
        <v>0</v>
      </c>
    </row>
    <row r="64" spans="1:13" x14ac:dyDescent="0.35">
      <c r="A64" s="241" t="s">
        <v>1564</v>
      </c>
      <c r="B64" s="241"/>
      <c r="C64" s="241"/>
      <c r="D64" s="241"/>
      <c r="E64" s="241"/>
      <c r="F64" s="241"/>
      <c r="G64" s="241"/>
      <c r="H64" s="241"/>
      <c r="I64" s="210">
        <v>0</v>
      </c>
      <c r="J64" s="210">
        <v>250</v>
      </c>
      <c r="K64" s="210">
        <v>0</v>
      </c>
      <c r="L64" s="210">
        <v>250</v>
      </c>
      <c r="M64" s="208">
        <v>0</v>
      </c>
    </row>
    <row r="65" spans="1:13" ht="62" x14ac:dyDescent="0.35">
      <c r="A65" s="4" t="s">
        <v>173</v>
      </c>
      <c r="B65" s="4" t="s">
        <v>136</v>
      </c>
      <c r="C65" s="4" t="s">
        <v>178</v>
      </c>
      <c r="D65" s="4" t="s">
        <v>179</v>
      </c>
      <c r="E65" s="4" t="s">
        <v>886</v>
      </c>
      <c r="F65" s="7" t="s">
        <v>885</v>
      </c>
      <c r="G65" s="4" t="s">
        <v>180</v>
      </c>
      <c r="H65" s="7" t="s">
        <v>181</v>
      </c>
      <c r="I65" s="209">
        <v>500</v>
      </c>
      <c r="J65" s="209">
        <v>860</v>
      </c>
      <c r="K65" s="209">
        <v>484.61608000000001</v>
      </c>
      <c r="L65" s="209">
        <v>375.38391999999999</v>
      </c>
      <c r="M65" s="207">
        <v>56.350706976744185</v>
      </c>
    </row>
    <row r="66" spans="1:13" x14ac:dyDescent="0.35">
      <c r="A66" s="241" t="s">
        <v>1565</v>
      </c>
      <c r="B66" s="241"/>
      <c r="C66" s="241"/>
      <c r="D66" s="241"/>
      <c r="E66" s="241"/>
      <c r="F66" s="241"/>
      <c r="G66" s="241"/>
      <c r="H66" s="241"/>
      <c r="I66" s="210">
        <v>500</v>
      </c>
      <c r="J66" s="210">
        <v>860</v>
      </c>
      <c r="K66" s="210">
        <v>484.62</v>
      </c>
      <c r="L66" s="210">
        <v>375.38</v>
      </c>
      <c r="M66" s="208">
        <v>56.35</v>
      </c>
    </row>
    <row r="67" spans="1:13" x14ac:dyDescent="0.35">
      <c r="A67" s="241" t="s">
        <v>190</v>
      </c>
      <c r="B67" s="241"/>
      <c r="C67" s="241"/>
      <c r="D67" s="241"/>
      <c r="E67" s="241"/>
      <c r="F67" s="241"/>
      <c r="G67" s="241"/>
      <c r="H67" s="241"/>
      <c r="I67" s="210">
        <v>500</v>
      </c>
      <c r="J67" s="210">
        <v>1110</v>
      </c>
      <c r="K67" s="210">
        <v>484.62</v>
      </c>
      <c r="L67" s="210">
        <v>625.38</v>
      </c>
      <c r="M67" s="208">
        <v>43.66</v>
      </c>
    </row>
    <row r="68" spans="1:13" x14ac:dyDescent="0.35">
      <c r="A68" s="4" t="s">
        <v>191</v>
      </c>
      <c r="B68" s="4" t="s">
        <v>192</v>
      </c>
      <c r="C68" s="4" t="s">
        <v>200</v>
      </c>
      <c r="D68" s="4" t="s">
        <v>201</v>
      </c>
      <c r="E68" s="4" t="s">
        <v>821</v>
      </c>
      <c r="F68" s="7" t="s">
        <v>820</v>
      </c>
      <c r="G68" s="4" t="s">
        <v>884</v>
      </c>
      <c r="H68" s="7" t="s">
        <v>883</v>
      </c>
      <c r="I68" s="209">
        <v>14050</v>
      </c>
      <c r="J68" s="209">
        <v>14050</v>
      </c>
      <c r="K68" s="209">
        <v>14050</v>
      </c>
      <c r="L68" s="209">
        <v>0</v>
      </c>
      <c r="M68" s="207">
        <v>100</v>
      </c>
    </row>
    <row r="69" spans="1:13" ht="62" x14ac:dyDescent="0.35">
      <c r="A69" s="4" t="s">
        <v>191</v>
      </c>
      <c r="B69" s="4" t="s">
        <v>192</v>
      </c>
      <c r="C69" s="4" t="s">
        <v>200</v>
      </c>
      <c r="D69" s="4" t="s">
        <v>201</v>
      </c>
      <c r="E69" s="4" t="s">
        <v>886</v>
      </c>
      <c r="F69" s="7" t="s">
        <v>885</v>
      </c>
      <c r="G69" s="4" t="s">
        <v>214</v>
      </c>
      <c r="H69" s="7" t="s">
        <v>215</v>
      </c>
      <c r="I69" s="209">
        <v>4680</v>
      </c>
      <c r="J69" s="209">
        <v>4680</v>
      </c>
      <c r="K69" s="209">
        <v>4680</v>
      </c>
      <c r="L69" s="209">
        <v>0</v>
      </c>
      <c r="M69" s="207">
        <v>100</v>
      </c>
    </row>
    <row r="70" spans="1:13" x14ac:dyDescent="0.35">
      <c r="A70" s="241" t="s">
        <v>1569</v>
      </c>
      <c r="B70" s="241"/>
      <c r="C70" s="241"/>
      <c r="D70" s="241"/>
      <c r="E70" s="241"/>
      <c r="F70" s="241"/>
      <c r="G70" s="241"/>
      <c r="H70" s="241"/>
      <c r="I70" s="210">
        <v>18730</v>
      </c>
      <c r="J70" s="210">
        <v>18730</v>
      </c>
      <c r="K70" s="210">
        <v>18730</v>
      </c>
      <c r="L70" s="210">
        <v>0</v>
      </c>
      <c r="M70" s="208">
        <v>100</v>
      </c>
    </row>
    <row r="71" spans="1:13" x14ac:dyDescent="0.35">
      <c r="A71" s="4" t="s">
        <v>191</v>
      </c>
      <c r="B71" s="4" t="s">
        <v>192</v>
      </c>
      <c r="C71" s="4" t="s">
        <v>221</v>
      </c>
      <c r="D71" s="4" t="s">
        <v>222</v>
      </c>
      <c r="E71" s="4" t="s">
        <v>821</v>
      </c>
      <c r="F71" s="7" t="s">
        <v>820</v>
      </c>
      <c r="G71" s="4" t="s">
        <v>882</v>
      </c>
      <c r="H71" s="7" t="s">
        <v>881</v>
      </c>
      <c r="I71" s="209">
        <v>400</v>
      </c>
      <c r="J71" s="209">
        <v>500</v>
      </c>
      <c r="K71" s="209">
        <v>297.07506999999998</v>
      </c>
      <c r="L71" s="209">
        <v>202.92492999999999</v>
      </c>
      <c r="M71" s="207">
        <v>59.415013999999999</v>
      </c>
    </row>
    <row r="72" spans="1:13" x14ac:dyDescent="0.35">
      <c r="A72" s="4" t="s">
        <v>191</v>
      </c>
      <c r="B72" s="4" t="s">
        <v>192</v>
      </c>
      <c r="C72" s="4" t="s">
        <v>221</v>
      </c>
      <c r="D72" s="4" t="s">
        <v>222</v>
      </c>
      <c r="E72" s="4" t="s">
        <v>821</v>
      </c>
      <c r="F72" s="7" t="s">
        <v>820</v>
      </c>
      <c r="G72" s="4" t="s">
        <v>1539</v>
      </c>
      <c r="H72" s="7" t="s">
        <v>1540</v>
      </c>
      <c r="I72" s="209">
        <v>0</v>
      </c>
      <c r="J72" s="209">
        <v>50</v>
      </c>
      <c r="K72" s="209">
        <v>0</v>
      </c>
      <c r="L72" s="209">
        <v>50</v>
      </c>
      <c r="M72" s="207">
        <v>0</v>
      </c>
    </row>
    <row r="73" spans="1:13" x14ac:dyDescent="0.35">
      <c r="A73" s="241" t="s">
        <v>1570</v>
      </c>
      <c r="B73" s="241"/>
      <c r="C73" s="241"/>
      <c r="D73" s="241"/>
      <c r="E73" s="241"/>
      <c r="F73" s="241"/>
      <c r="G73" s="241"/>
      <c r="H73" s="241"/>
      <c r="I73" s="210">
        <v>400</v>
      </c>
      <c r="J73" s="210">
        <v>550</v>
      </c>
      <c r="K73" s="210">
        <v>297.08</v>
      </c>
      <c r="L73" s="210">
        <v>252.92</v>
      </c>
      <c r="M73" s="208">
        <v>54.01</v>
      </c>
    </row>
    <row r="74" spans="1:13" x14ac:dyDescent="0.35">
      <c r="A74" s="4" t="s">
        <v>191</v>
      </c>
      <c r="B74" s="4" t="s">
        <v>192</v>
      </c>
      <c r="C74" s="4" t="s">
        <v>235</v>
      </c>
      <c r="D74" s="4" t="s">
        <v>236</v>
      </c>
      <c r="E74" s="4" t="s">
        <v>821</v>
      </c>
      <c r="F74" s="7" t="s">
        <v>820</v>
      </c>
      <c r="G74" s="4" t="s">
        <v>880</v>
      </c>
      <c r="H74" s="7" t="s">
        <v>879</v>
      </c>
      <c r="I74" s="209">
        <v>150</v>
      </c>
      <c r="J74" s="209">
        <v>150</v>
      </c>
      <c r="K74" s="209">
        <v>145.48624000000001</v>
      </c>
      <c r="L74" s="209">
        <v>4.5137600000000004</v>
      </c>
      <c r="M74" s="207">
        <v>96.990826666666663</v>
      </c>
    </row>
    <row r="75" spans="1:13" x14ac:dyDescent="0.35">
      <c r="A75" s="4" t="s">
        <v>191</v>
      </c>
      <c r="B75" s="4" t="s">
        <v>192</v>
      </c>
      <c r="C75" s="4" t="s">
        <v>235</v>
      </c>
      <c r="D75" s="4" t="s">
        <v>236</v>
      </c>
      <c r="E75" s="4" t="s">
        <v>1621</v>
      </c>
      <c r="F75" s="7" t="s">
        <v>1622</v>
      </c>
      <c r="G75" s="4" t="s">
        <v>1623</v>
      </c>
      <c r="H75" s="7" t="s">
        <v>1624</v>
      </c>
      <c r="I75" s="209">
        <v>0</v>
      </c>
      <c r="J75" s="209">
        <v>10</v>
      </c>
      <c r="K75" s="209">
        <v>0</v>
      </c>
      <c r="L75" s="209">
        <v>10</v>
      </c>
      <c r="M75" s="207">
        <v>0</v>
      </c>
    </row>
    <row r="76" spans="1:13" x14ac:dyDescent="0.35">
      <c r="A76" s="241" t="s">
        <v>1571</v>
      </c>
      <c r="B76" s="241"/>
      <c r="C76" s="241"/>
      <c r="D76" s="241"/>
      <c r="E76" s="241"/>
      <c r="F76" s="241"/>
      <c r="G76" s="241"/>
      <c r="H76" s="241"/>
      <c r="I76" s="210">
        <v>150</v>
      </c>
      <c r="J76" s="210">
        <v>160</v>
      </c>
      <c r="K76" s="210">
        <v>145.49</v>
      </c>
      <c r="L76" s="210">
        <v>14.51</v>
      </c>
      <c r="M76" s="208">
        <v>90.93</v>
      </c>
    </row>
    <row r="77" spans="1:13" x14ac:dyDescent="0.35">
      <c r="A77" s="241" t="s">
        <v>274</v>
      </c>
      <c r="B77" s="241"/>
      <c r="C77" s="241"/>
      <c r="D77" s="241"/>
      <c r="E77" s="241"/>
      <c r="F77" s="241"/>
      <c r="G77" s="241"/>
      <c r="H77" s="241"/>
      <c r="I77" s="210">
        <v>19280</v>
      </c>
      <c r="J77" s="210">
        <v>19440</v>
      </c>
      <c r="K77" s="210">
        <v>19172.57</v>
      </c>
      <c r="L77" s="210">
        <v>267.43</v>
      </c>
      <c r="M77" s="208">
        <v>98.62</v>
      </c>
    </row>
    <row r="78" spans="1:13" x14ac:dyDescent="0.35">
      <c r="A78" s="4" t="s">
        <v>275</v>
      </c>
      <c r="B78" s="4" t="s">
        <v>276</v>
      </c>
      <c r="C78" s="4" t="s">
        <v>277</v>
      </c>
      <c r="D78" s="4" t="s">
        <v>278</v>
      </c>
      <c r="E78" s="4" t="s">
        <v>821</v>
      </c>
      <c r="F78" s="7" t="s">
        <v>820</v>
      </c>
      <c r="G78" s="4" t="s">
        <v>878</v>
      </c>
      <c r="H78" s="7" t="s">
        <v>877</v>
      </c>
      <c r="I78" s="209">
        <v>600</v>
      </c>
      <c r="J78" s="209">
        <v>600</v>
      </c>
      <c r="K78" s="209">
        <v>433.86986999999999</v>
      </c>
      <c r="L78" s="209">
        <v>166.13013000000001</v>
      </c>
      <c r="M78" s="207">
        <v>72.311644999999999</v>
      </c>
    </row>
    <row r="79" spans="1:13" x14ac:dyDescent="0.35">
      <c r="A79" s="4" t="s">
        <v>275</v>
      </c>
      <c r="B79" s="4" t="s">
        <v>276</v>
      </c>
      <c r="C79" s="4" t="s">
        <v>277</v>
      </c>
      <c r="D79" s="4" t="s">
        <v>278</v>
      </c>
      <c r="E79" s="4" t="s">
        <v>821</v>
      </c>
      <c r="F79" s="7" t="s">
        <v>820</v>
      </c>
      <c r="G79" s="4" t="s">
        <v>876</v>
      </c>
      <c r="H79" s="7" t="s">
        <v>1328</v>
      </c>
      <c r="I79" s="209">
        <v>10000</v>
      </c>
      <c r="J79" s="209">
        <v>1500</v>
      </c>
      <c r="K79" s="209">
        <v>970.50639999999999</v>
      </c>
      <c r="L79" s="209">
        <v>529.49360000000001</v>
      </c>
      <c r="M79" s="207">
        <v>64.700426666666658</v>
      </c>
    </row>
    <row r="80" spans="1:13" x14ac:dyDescent="0.35">
      <c r="A80" s="4" t="s">
        <v>275</v>
      </c>
      <c r="B80" s="4" t="s">
        <v>276</v>
      </c>
      <c r="C80" s="4" t="s">
        <v>277</v>
      </c>
      <c r="D80" s="4" t="s">
        <v>278</v>
      </c>
      <c r="E80" s="4" t="s">
        <v>821</v>
      </c>
      <c r="F80" s="7" t="s">
        <v>820</v>
      </c>
      <c r="G80" s="4" t="s">
        <v>875</v>
      </c>
      <c r="H80" s="7" t="s">
        <v>1329</v>
      </c>
      <c r="I80" s="209">
        <v>250</v>
      </c>
      <c r="J80" s="209">
        <v>250</v>
      </c>
      <c r="K80" s="209">
        <v>85</v>
      </c>
      <c r="L80" s="209">
        <v>165</v>
      </c>
      <c r="M80" s="207">
        <v>34</v>
      </c>
    </row>
    <row r="81" spans="1:13" x14ac:dyDescent="0.35">
      <c r="A81" s="4" t="s">
        <v>275</v>
      </c>
      <c r="B81" s="4" t="s">
        <v>276</v>
      </c>
      <c r="C81" s="4" t="s">
        <v>277</v>
      </c>
      <c r="D81" s="4" t="s">
        <v>278</v>
      </c>
      <c r="E81" s="4" t="s">
        <v>821</v>
      </c>
      <c r="F81" s="7" t="s">
        <v>820</v>
      </c>
      <c r="G81" s="4" t="s">
        <v>874</v>
      </c>
      <c r="H81" s="7" t="s">
        <v>1330</v>
      </c>
      <c r="I81" s="209">
        <v>250</v>
      </c>
      <c r="J81" s="209">
        <v>250</v>
      </c>
      <c r="K81" s="209">
        <v>242</v>
      </c>
      <c r="L81" s="209">
        <v>8</v>
      </c>
      <c r="M81" s="207">
        <v>96.8</v>
      </c>
    </row>
    <row r="82" spans="1:13" x14ac:dyDescent="0.35">
      <c r="A82" s="4" t="s">
        <v>275</v>
      </c>
      <c r="B82" s="4" t="s">
        <v>276</v>
      </c>
      <c r="C82" s="4" t="s">
        <v>277</v>
      </c>
      <c r="D82" s="4" t="s">
        <v>278</v>
      </c>
      <c r="E82" s="4" t="s">
        <v>821</v>
      </c>
      <c r="F82" s="7" t="s">
        <v>820</v>
      </c>
      <c r="G82" s="4" t="s">
        <v>873</v>
      </c>
      <c r="H82" s="7" t="s">
        <v>872</v>
      </c>
      <c r="I82" s="209">
        <v>200</v>
      </c>
      <c r="J82" s="209">
        <v>0</v>
      </c>
      <c r="K82" s="209">
        <v>0</v>
      </c>
      <c r="L82" s="209">
        <v>0</v>
      </c>
      <c r="M82" s="207">
        <v>0</v>
      </c>
    </row>
    <row r="83" spans="1:13" x14ac:dyDescent="0.35">
      <c r="A83" s="4" t="s">
        <v>275</v>
      </c>
      <c r="B83" s="4" t="s">
        <v>276</v>
      </c>
      <c r="C83" s="4" t="s">
        <v>277</v>
      </c>
      <c r="D83" s="4" t="s">
        <v>278</v>
      </c>
      <c r="E83" s="4" t="s">
        <v>821</v>
      </c>
      <c r="F83" s="7" t="s">
        <v>820</v>
      </c>
      <c r="G83" s="4" t="s">
        <v>1625</v>
      </c>
      <c r="H83" s="7" t="s">
        <v>1626</v>
      </c>
      <c r="I83" s="209">
        <v>0</v>
      </c>
      <c r="J83" s="209">
        <v>617</v>
      </c>
      <c r="K83" s="209">
        <v>616.94051999999999</v>
      </c>
      <c r="L83" s="209">
        <v>5.9479999999999998E-2</v>
      </c>
      <c r="M83" s="207">
        <v>99.990359805510536</v>
      </c>
    </row>
    <row r="84" spans="1:13" x14ac:dyDescent="0.35">
      <c r="A84" s="4" t="s">
        <v>275</v>
      </c>
      <c r="B84" s="4" t="s">
        <v>276</v>
      </c>
      <c r="C84" s="4" t="s">
        <v>277</v>
      </c>
      <c r="D84" s="4" t="s">
        <v>278</v>
      </c>
      <c r="E84" s="4" t="s">
        <v>821</v>
      </c>
      <c r="F84" s="7" t="s">
        <v>820</v>
      </c>
      <c r="G84" s="4" t="s">
        <v>871</v>
      </c>
      <c r="H84" s="7" t="s">
        <v>1331</v>
      </c>
      <c r="I84" s="209">
        <v>2200</v>
      </c>
      <c r="J84" s="209">
        <v>2200</v>
      </c>
      <c r="K84" s="209">
        <v>2153.9784199999999</v>
      </c>
      <c r="L84" s="209">
        <v>46.02158</v>
      </c>
      <c r="M84" s="207">
        <v>97.908109999999994</v>
      </c>
    </row>
    <row r="85" spans="1:13" x14ac:dyDescent="0.35">
      <c r="A85" s="4" t="s">
        <v>275</v>
      </c>
      <c r="B85" s="4" t="s">
        <v>276</v>
      </c>
      <c r="C85" s="4" t="s">
        <v>277</v>
      </c>
      <c r="D85" s="4" t="s">
        <v>278</v>
      </c>
      <c r="E85" s="4" t="s">
        <v>821</v>
      </c>
      <c r="F85" s="7" t="s">
        <v>820</v>
      </c>
      <c r="G85" s="4" t="s">
        <v>870</v>
      </c>
      <c r="H85" s="7" t="s">
        <v>869</v>
      </c>
      <c r="I85" s="209">
        <v>750</v>
      </c>
      <c r="J85" s="209">
        <v>750</v>
      </c>
      <c r="K85" s="209">
        <v>721.76499999999999</v>
      </c>
      <c r="L85" s="209">
        <v>28.234999999999999</v>
      </c>
      <c r="M85" s="207">
        <v>96.235333333333344</v>
      </c>
    </row>
    <row r="86" spans="1:13" x14ac:dyDescent="0.35">
      <c r="A86" s="4" t="s">
        <v>275</v>
      </c>
      <c r="B86" s="4" t="s">
        <v>276</v>
      </c>
      <c r="C86" s="4" t="s">
        <v>277</v>
      </c>
      <c r="D86" s="4" t="s">
        <v>278</v>
      </c>
      <c r="E86" s="4" t="s">
        <v>821</v>
      </c>
      <c r="F86" s="7" t="s">
        <v>820</v>
      </c>
      <c r="G86" s="4" t="s">
        <v>1332</v>
      </c>
      <c r="H86" s="7" t="s">
        <v>1333</v>
      </c>
      <c r="I86" s="209">
        <v>250</v>
      </c>
      <c r="J86" s="209">
        <v>250</v>
      </c>
      <c r="K86" s="209">
        <v>95</v>
      </c>
      <c r="L86" s="209">
        <v>155</v>
      </c>
      <c r="M86" s="207">
        <v>38</v>
      </c>
    </row>
    <row r="87" spans="1:13" x14ac:dyDescent="0.35">
      <c r="A87" s="4" t="s">
        <v>275</v>
      </c>
      <c r="B87" s="4" t="s">
        <v>276</v>
      </c>
      <c r="C87" s="4" t="s">
        <v>277</v>
      </c>
      <c r="D87" s="4" t="s">
        <v>278</v>
      </c>
      <c r="E87" s="4" t="s">
        <v>821</v>
      </c>
      <c r="F87" s="7" t="s">
        <v>820</v>
      </c>
      <c r="G87" s="4" t="s">
        <v>1334</v>
      </c>
      <c r="H87" s="7" t="s">
        <v>1335</v>
      </c>
      <c r="I87" s="209">
        <v>1000</v>
      </c>
      <c r="J87" s="209">
        <v>1000</v>
      </c>
      <c r="K87" s="209">
        <v>70.951599999999999</v>
      </c>
      <c r="L87" s="209">
        <v>929.04840000000002</v>
      </c>
      <c r="M87" s="207">
        <v>7.0951599999999999</v>
      </c>
    </row>
    <row r="88" spans="1:13" x14ac:dyDescent="0.35">
      <c r="A88" s="4" t="s">
        <v>275</v>
      </c>
      <c r="B88" s="4" t="s">
        <v>276</v>
      </c>
      <c r="C88" s="4" t="s">
        <v>277</v>
      </c>
      <c r="D88" s="4" t="s">
        <v>278</v>
      </c>
      <c r="E88" s="4" t="s">
        <v>821</v>
      </c>
      <c r="F88" s="7" t="s">
        <v>820</v>
      </c>
      <c r="G88" s="4" t="s">
        <v>1340</v>
      </c>
      <c r="H88" s="7" t="s">
        <v>1341</v>
      </c>
      <c r="I88" s="209">
        <v>0</v>
      </c>
      <c r="J88" s="209">
        <v>200</v>
      </c>
      <c r="K88" s="209">
        <v>154.36152999999999</v>
      </c>
      <c r="L88" s="209">
        <v>45.638469999999998</v>
      </c>
      <c r="M88" s="207">
        <v>77.180764999999994</v>
      </c>
    </row>
    <row r="89" spans="1:13" ht="31" x14ac:dyDescent="0.35">
      <c r="A89" s="4" t="s">
        <v>275</v>
      </c>
      <c r="B89" s="4" t="s">
        <v>276</v>
      </c>
      <c r="C89" s="4" t="s">
        <v>277</v>
      </c>
      <c r="D89" s="4" t="s">
        <v>278</v>
      </c>
      <c r="E89" s="4" t="s">
        <v>821</v>
      </c>
      <c r="F89" s="7" t="s">
        <v>820</v>
      </c>
      <c r="G89" s="4" t="s">
        <v>1336</v>
      </c>
      <c r="H89" s="7" t="s">
        <v>1337</v>
      </c>
      <c r="I89" s="209">
        <v>500</v>
      </c>
      <c r="J89" s="209">
        <v>390</v>
      </c>
      <c r="K89" s="209">
        <v>0</v>
      </c>
      <c r="L89" s="209">
        <v>390</v>
      </c>
      <c r="M89" s="207">
        <v>0</v>
      </c>
    </row>
    <row r="90" spans="1:13" x14ac:dyDescent="0.35">
      <c r="A90" s="4" t="s">
        <v>275</v>
      </c>
      <c r="B90" s="4" t="s">
        <v>276</v>
      </c>
      <c r="C90" s="4" t="s">
        <v>277</v>
      </c>
      <c r="D90" s="4" t="s">
        <v>278</v>
      </c>
      <c r="E90" s="4" t="s">
        <v>821</v>
      </c>
      <c r="F90" s="7" t="s">
        <v>820</v>
      </c>
      <c r="G90" s="4" t="s">
        <v>1338</v>
      </c>
      <c r="H90" s="7" t="s">
        <v>1339</v>
      </c>
      <c r="I90" s="209">
        <v>1500</v>
      </c>
      <c r="J90" s="209">
        <v>1470</v>
      </c>
      <c r="K90" s="209">
        <v>861.79103999999995</v>
      </c>
      <c r="L90" s="209">
        <v>608.20896000000005</v>
      </c>
      <c r="M90" s="207">
        <v>58.625240816326532</v>
      </c>
    </row>
    <row r="91" spans="1:13" x14ac:dyDescent="0.35">
      <c r="A91" s="4" t="s">
        <v>275</v>
      </c>
      <c r="B91" s="4" t="s">
        <v>276</v>
      </c>
      <c r="C91" s="4" t="s">
        <v>277</v>
      </c>
      <c r="D91" s="4" t="s">
        <v>278</v>
      </c>
      <c r="E91" s="4" t="s">
        <v>821</v>
      </c>
      <c r="F91" s="7" t="s">
        <v>820</v>
      </c>
      <c r="G91" s="4" t="s">
        <v>1541</v>
      </c>
      <c r="H91" s="7" t="s">
        <v>1542</v>
      </c>
      <c r="I91" s="209">
        <v>0</v>
      </c>
      <c r="J91" s="209">
        <v>910</v>
      </c>
      <c r="K91" s="209">
        <v>828.4914</v>
      </c>
      <c r="L91" s="209">
        <v>81.508600000000001</v>
      </c>
      <c r="M91" s="207">
        <v>91.04301098901098</v>
      </c>
    </row>
    <row r="92" spans="1:13" ht="31" x14ac:dyDescent="0.35">
      <c r="A92" s="4" t="s">
        <v>275</v>
      </c>
      <c r="B92" s="4" t="s">
        <v>276</v>
      </c>
      <c r="C92" s="4" t="s">
        <v>277</v>
      </c>
      <c r="D92" s="4" t="s">
        <v>278</v>
      </c>
      <c r="E92" s="4" t="s">
        <v>819</v>
      </c>
      <c r="F92" s="7" t="s">
        <v>818</v>
      </c>
      <c r="G92" s="4" t="s">
        <v>1142</v>
      </c>
      <c r="H92" s="7" t="s">
        <v>1143</v>
      </c>
      <c r="I92" s="209">
        <v>50</v>
      </c>
      <c r="J92" s="209">
        <v>50</v>
      </c>
      <c r="K92" s="209">
        <v>0</v>
      </c>
      <c r="L92" s="209">
        <v>50</v>
      </c>
      <c r="M92" s="207">
        <v>0</v>
      </c>
    </row>
    <row r="93" spans="1:13" ht="31" x14ac:dyDescent="0.35">
      <c r="A93" s="4" t="s">
        <v>275</v>
      </c>
      <c r="B93" s="4" t="s">
        <v>276</v>
      </c>
      <c r="C93" s="4" t="s">
        <v>277</v>
      </c>
      <c r="D93" s="4" t="s">
        <v>278</v>
      </c>
      <c r="E93" s="4" t="s">
        <v>819</v>
      </c>
      <c r="F93" s="7" t="s">
        <v>818</v>
      </c>
      <c r="G93" s="4" t="s">
        <v>1144</v>
      </c>
      <c r="H93" s="7" t="s">
        <v>1145</v>
      </c>
      <c r="I93" s="209">
        <v>50</v>
      </c>
      <c r="J93" s="209">
        <v>50</v>
      </c>
      <c r="K93" s="209">
        <v>0</v>
      </c>
      <c r="L93" s="209">
        <v>50</v>
      </c>
      <c r="M93" s="207">
        <v>0</v>
      </c>
    </row>
    <row r="94" spans="1:13" ht="31" x14ac:dyDescent="0.35">
      <c r="A94" s="4" t="s">
        <v>275</v>
      </c>
      <c r="B94" s="4" t="s">
        <v>276</v>
      </c>
      <c r="C94" s="4" t="s">
        <v>277</v>
      </c>
      <c r="D94" s="4" t="s">
        <v>278</v>
      </c>
      <c r="E94" s="4" t="s">
        <v>819</v>
      </c>
      <c r="F94" s="7" t="s">
        <v>818</v>
      </c>
      <c r="G94" s="4" t="s">
        <v>1340</v>
      </c>
      <c r="H94" s="7" t="s">
        <v>1341</v>
      </c>
      <c r="I94" s="209">
        <v>200</v>
      </c>
      <c r="J94" s="209">
        <v>0</v>
      </c>
      <c r="K94" s="209">
        <v>0</v>
      </c>
      <c r="L94" s="209">
        <v>0</v>
      </c>
      <c r="M94" s="207">
        <v>0</v>
      </c>
    </row>
    <row r="95" spans="1:13" ht="31" x14ac:dyDescent="0.35">
      <c r="A95" s="4" t="s">
        <v>275</v>
      </c>
      <c r="B95" s="4" t="s">
        <v>276</v>
      </c>
      <c r="C95" s="4" t="s">
        <v>277</v>
      </c>
      <c r="D95" s="4" t="s">
        <v>278</v>
      </c>
      <c r="E95" s="4" t="s">
        <v>819</v>
      </c>
      <c r="F95" s="7" t="s">
        <v>818</v>
      </c>
      <c r="G95" s="4" t="s">
        <v>1342</v>
      </c>
      <c r="H95" s="7" t="s">
        <v>1343</v>
      </c>
      <c r="I95" s="209">
        <v>200</v>
      </c>
      <c r="J95" s="209">
        <v>200</v>
      </c>
      <c r="K95" s="209">
        <v>0</v>
      </c>
      <c r="L95" s="209">
        <v>200</v>
      </c>
      <c r="M95" s="207">
        <v>0</v>
      </c>
    </row>
    <row r="96" spans="1:13" ht="31" x14ac:dyDescent="0.35">
      <c r="A96" s="4" t="s">
        <v>275</v>
      </c>
      <c r="B96" s="4" t="s">
        <v>276</v>
      </c>
      <c r="C96" s="4" t="s">
        <v>277</v>
      </c>
      <c r="D96" s="4" t="s">
        <v>278</v>
      </c>
      <c r="E96" s="4" t="s">
        <v>819</v>
      </c>
      <c r="F96" s="7" t="s">
        <v>818</v>
      </c>
      <c r="G96" s="4" t="s">
        <v>1344</v>
      </c>
      <c r="H96" s="7" t="s">
        <v>1345</v>
      </c>
      <c r="I96" s="209">
        <v>500</v>
      </c>
      <c r="J96" s="209">
        <v>500</v>
      </c>
      <c r="K96" s="209">
        <v>0</v>
      </c>
      <c r="L96" s="209">
        <v>500</v>
      </c>
      <c r="M96" s="207">
        <v>0</v>
      </c>
    </row>
    <row r="97" spans="1:13" ht="31" x14ac:dyDescent="0.35">
      <c r="A97" s="4" t="s">
        <v>275</v>
      </c>
      <c r="B97" s="4" t="s">
        <v>276</v>
      </c>
      <c r="C97" s="4" t="s">
        <v>277</v>
      </c>
      <c r="D97" s="4" t="s">
        <v>278</v>
      </c>
      <c r="E97" s="4" t="s">
        <v>819</v>
      </c>
      <c r="F97" s="7" t="s">
        <v>818</v>
      </c>
      <c r="G97" s="4" t="s">
        <v>1346</v>
      </c>
      <c r="H97" s="7" t="s">
        <v>1347</v>
      </c>
      <c r="I97" s="209">
        <v>200</v>
      </c>
      <c r="J97" s="209">
        <v>230</v>
      </c>
      <c r="K97" s="209">
        <v>229.02184</v>
      </c>
      <c r="L97" s="209">
        <v>0.97816000000000003</v>
      </c>
      <c r="M97" s="207">
        <v>99.574713043478269</v>
      </c>
    </row>
    <row r="98" spans="1:13" x14ac:dyDescent="0.35">
      <c r="A98" s="241" t="s">
        <v>1575</v>
      </c>
      <c r="B98" s="241"/>
      <c r="C98" s="241"/>
      <c r="D98" s="241"/>
      <c r="E98" s="241"/>
      <c r="F98" s="241"/>
      <c r="G98" s="241"/>
      <c r="H98" s="241"/>
      <c r="I98" s="210">
        <v>18700</v>
      </c>
      <c r="J98" s="210">
        <v>11417</v>
      </c>
      <c r="K98" s="210">
        <v>7463.68</v>
      </c>
      <c r="L98" s="210">
        <v>3953.33</v>
      </c>
      <c r="M98" s="208">
        <v>65.37</v>
      </c>
    </row>
    <row r="99" spans="1:13" x14ac:dyDescent="0.35">
      <c r="A99" s="241" t="s">
        <v>380</v>
      </c>
      <c r="B99" s="241"/>
      <c r="C99" s="241"/>
      <c r="D99" s="241"/>
      <c r="E99" s="241"/>
      <c r="F99" s="241"/>
      <c r="G99" s="241"/>
      <c r="H99" s="241"/>
      <c r="I99" s="210">
        <v>18700</v>
      </c>
      <c r="J99" s="210">
        <v>11417</v>
      </c>
      <c r="K99" s="210">
        <v>7463.68</v>
      </c>
      <c r="L99" s="210">
        <v>3953.33</v>
      </c>
      <c r="M99" s="208">
        <v>65.37</v>
      </c>
    </row>
    <row r="100" spans="1:13" x14ac:dyDescent="0.35">
      <c r="A100" s="4" t="s">
        <v>381</v>
      </c>
      <c r="B100" s="4" t="s">
        <v>382</v>
      </c>
      <c r="C100" s="4" t="s">
        <v>383</v>
      </c>
      <c r="D100" s="4" t="s">
        <v>384</v>
      </c>
      <c r="E100" s="4" t="s">
        <v>821</v>
      </c>
      <c r="F100" s="7" t="s">
        <v>820</v>
      </c>
      <c r="G100" s="4" t="s">
        <v>868</v>
      </c>
      <c r="H100" s="7" t="s">
        <v>1348</v>
      </c>
      <c r="I100" s="209">
        <v>600</v>
      </c>
      <c r="J100" s="209">
        <v>0</v>
      </c>
      <c r="K100" s="209">
        <v>0</v>
      </c>
      <c r="L100" s="209">
        <v>0</v>
      </c>
      <c r="M100" s="207">
        <v>0</v>
      </c>
    </row>
    <row r="101" spans="1:13" x14ac:dyDescent="0.35">
      <c r="A101" s="4" t="s">
        <v>381</v>
      </c>
      <c r="B101" s="4" t="s">
        <v>382</v>
      </c>
      <c r="C101" s="4" t="s">
        <v>383</v>
      </c>
      <c r="D101" s="4" t="s">
        <v>384</v>
      </c>
      <c r="E101" s="4" t="s">
        <v>821</v>
      </c>
      <c r="F101" s="7" t="s">
        <v>820</v>
      </c>
      <c r="G101" s="4" t="s">
        <v>867</v>
      </c>
      <c r="H101" s="7" t="s">
        <v>1543</v>
      </c>
      <c r="I101" s="209">
        <v>600</v>
      </c>
      <c r="J101" s="209">
        <v>0</v>
      </c>
      <c r="K101" s="209">
        <v>0</v>
      </c>
      <c r="L101" s="209">
        <v>0</v>
      </c>
      <c r="M101" s="207">
        <v>0</v>
      </c>
    </row>
    <row r="102" spans="1:13" x14ac:dyDescent="0.35">
      <c r="A102" s="4" t="s">
        <v>381</v>
      </c>
      <c r="B102" s="4" t="s">
        <v>382</v>
      </c>
      <c r="C102" s="4" t="s">
        <v>383</v>
      </c>
      <c r="D102" s="4" t="s">
        <v>384</v>
      </c>
      <c r="E102" s="4" t="s">
        <v>821</v>
      </c>
      <c r="F102" s="7" t="s">
        <v>820</v>
      </c>
      <c r="G102" s="4" t="s">
        <v>866</v>
      </c>
      <c r="H102" s="7" t="s">
        <v>1349</v>
      </c>
      <c r="I102" s="209">
        <v>400</v>
      </c>
      <c r="J102" s="209">
        <v>400</v>
      </c>
      <c r="K102" s="209">
        <v>391.2944</v>
      </c>
      <c r="L102" s="209">
        <v>8.7056000000000004</v>
      </c>
      <c r="M102" s="207">
        <v>97.823599999999999</v>
      </c>
    </row>
    <row r="103" spans="1:13" x14ac:dyDescent="0.35">
      <c r="A103" s="4" t="s">
        <v>381</v>
      </c>
      <c r="B103" s="4" t="s">
        <v>382</v>
      </c>
      <c r="C103" s="4" t="s">
        <v>383</v>
      </c>
      <c r="D103" s="4" t="s">
        <v>384</v>
      </c>
      <c r="E103" s="4" t="s">
        <v>821</v>
      </c>
      <c r="F103" s="7" t="s">
        <v>820</v>
      </c>
      <c r="G103" s="4" t="s">
        <v>1544</v>
      </c>
      <c r="H103" s="7" t="s">
        <v>1545</v>
      </c>
      <c r="I103" s="209">
        <v>0</v>
      </c>
      <c r="J103" s="209">
        <v>900</v>
      </c>
      <c r="K103" s="209">
        <v>0</v>
      </c>
      <c r="L103" s="209">
        <v>900</v>
      </c>
      <c r="M103" s="207">
        <v>0</v>
      </c>
    </row>
    <row r="104" spans="1:13" x14ac:dyDescent="0.35">
      <c r="A104" s="4" t="s">
        <v>381</v>
      </c>
      <c r="B104" s="4" t="s">
        <v>382</v>
      </c>
      <c r="C104" s="4" t="s">
        <v>383</v>
      </c>
      <c r="D104" s="4" t="s">
        <v>384</v>
      </c>
      <c r="E104" s="4" t="s">
        <v>821</v>
      </c>
      <c r="F104" s="7" t="s">
        <v>820</v>
      </c>
      <c r="G104" s="4" t="s">
        <v>865</v>
      </c>
      <c r="H104" s="7" t="s">
        <v>1350</v>
      </c>
      <c r="I104" s="209">
        <v>3000</v>
      </c>
      <c r="J104" s="209">
        <v>50</v>
      </c>
      <c r="K104" s="209">
        <v>50</v>
      </c>
      <c r="L104" s="209">
        <v>0</v>
      </c>
      <c r="M104" s="207">
        <v>100</v>
      </c>
    </row>
    <row r="105" spans="1:13" x14ac:dyDescent="0.35">
      <c r="A105" s="4" t="s">
        <v>381</v>
      </c>
      <c r="B105" s="4" t="s">
        <v>382</v>
      </c>
      <c r="C105" s="4" t="s">
        <v>383</v>
      </c>
      <c r="D105" s="4" t="s">
        <v>384</v>
      </c>
      <c r="E105" s="4" t="s">
        <v>821</v>
      </c>
      <c r="F105" s="7" t="s">
        <v>820</v>
      </c>
      <c r="G105" s="4" t="s">
        <v>864</v>
      </c>
      <c r="H105" s="7" t="s">
        <v>1351</v>
      </c>
      <c r="I105" s="209">
        <v>500</v>
      </c>
      <c r="J105" s="209">
        <v>0</v>
      </c>
      <c r="K105" s="209">
        <v>0</v>
      </c>
      <c r="L105" s="209">
        <v>0</v>
      </c>
      <c r="M105" s="207">
        <v>0</v>
      </c>
    </row>
    <row r="106" spans="1:13" x14ac:dyDescent="0.35">
      <c r="A106" s="4" t="s">
        <v>381</v>
      </c>
      <c r="B106" s="4" t="s">
        <v>382</v>
      </c>
      <c r="C106" s="4" t="s">
        <v>383</v>
      </c>
      <c r="D106" s="4" t="s">
        <v>384</v>
      </c>
      <c r="E106" s="4" t="s">
        <v>821</v>
      </c>
      <c r="F106" s="7" t="s">
        <v>820</v>
      </c>
      <c r="G106" s="4" t="s">
        <v>863</v>
      </c>
      <c r="H106" s="7" t="s">
        <v>1352</v>
      </c>
      <c r="I106" s="209">
        <v>600</v>
      </c>
      <c r="J106" s="209">
        <v>0</v>
      </c>
      <c r="K106" s="209">
        <v>0</v>
      </c>
      <c r="L106" s="209">
        <v>0</v>
      </c>
      <c r="M106" s="207">
        <v>0</v>
      </c>
    </row>
    <row r="107" spans="1:13" x14ac:dyDescent="0.35">
      <c r="A107" s="4" t="s">
        <v>381</v>
      </c>
      <c r="B107" s="4" t="s">
        <v>382</v>
      </c>
      <c r="C107" s="4" t="s">
        <v>383</v>
      </c>
      <c r="D107" s="4" t="s">
        <v>384</v>
      </c>
      <c r="E107" s="4" t="s">
        <v>821</v>
      </c>
      <c r="F107" s="7" t="s">
        <v>820</v>
      </c>
      <c r="G107" s="4" t="s">
        <v>862</v>
      </c>
      <c r="H107" s="7" t="s">
        <v>1353</v>
      </c>
      <c r="I107" s="209">
        <v>600</v>
      </c>
      <c r="J107" s="209">
        <v>600</v>
      </c>
      <c r="K107" s="209">
        <v>309.48950000000002</v>
      </c>
      <c r="L107" s="209">
        <v>290.51049999999998</v>
      </c>
      <c r="M107" s="207">
        <v>51.581583333333327</v>
      </c>
    </row>
    <row r="108" spans="1:13" x14ac:dyDescent="0.35">
      <c r="A108" s="4" t="s">
        <v>381</v>
      </c>
      <c r="B108" s="4" t="s">
        <v>382</v>
      </c>
      <c r="C108" s="4" t="s">
        <v>383</v>
      </c>
      <c r="D108" s="4" t="s">
        <v>384</v>
      </c>
      <c r="E108" s="4" t="s">
        <v>821</v>
      </c>
      <c r="F108" s="7" t="s">
        <v>820</v>
      </c>
      <c r="G108" s="4" t="s">
        <v>861</v>
      </c>
      <c r="H108" s="7" t="s">
        <v>1354</v>
      </c>
      <c r="I108" s="209">
        <v>600</v>
      </c>
      <c r="J108" s="209">
        <v>0</v>
      </c>
      <c r="K108" s="209">
        <v>0</v>
      </c>
      <c r="L108" s="209">
        <v>0</v>
      </c>
      <c r="M108" s="207">
        <v>0</v>
      </c>
    </row>
    <row r="109" spans="1:13" x14ac:dyDescent="0.35">
      <c r="A109" s="4" t="s">
        <v>381</v>
      </c>
      <c r="B109" s="4" t="s">
        <v>382</v>
      </c>
      <c r="C109" s="4" t="s">
        <v>383</v>
      </c>
      <c r="D109" s="4" t="s">
        <v>384</v>
      </c>
      <c r="E109" s="4" t="s">
        <v>821</v>
      </c>
      <c r="F109" s="7" t="s">
        <v>820</v>
      </c>
      <c r="G109" s="4" t="s">
        <v>860</v>
      </c>
      <c r="H109" s="7" t="s">
        <v>1355</v>
      </c>
      <c r="I109" s="209">
        <v>3500</v>
      </c>
      <c r="J109" s="209">
        <v>3500</v>
      </c>
      <c r="K109" s="209">
        <v>72.599999999999994</v>
      </c>
      <c r="L109" s="209">
        <v>3427.4</v>
      </c>
      <c r="M109" s="207">
        <v>2.0742857142857143</v>
      </c>
    </row>
    <row r="110" spans="1:13" x14ac:dyDescent="0.35">
      <c r="A110" s="4" t="s">
        <v>381</v>
      </c>
      <c r="B110" s="4" t="s">
        <v>382</v>
      </c>
      <c r="C110" s="4" t="s">
        <v>383</v>
      </c>
      <c r="D110" s="4" t="s">
        <v>384</v>
      </c>
      <c r="E110" s="4" t="s">
        <v>821</v>
      </c>
      <c r="F110" s="7" t="s">
        <v>820</v>
      </c>
      <c r="G110" s="4" t="s">
        <v>859</v>
      </c>
      <c r="H110" s="7" t="s">
        <v>1356</v>
      </c>
      <c r="I110" s="209">
        <v>800</v>
      </c>
      <c r="J110" s="209">
        <v>0</v>
      </c>
      <c r="K110" s="209">
        <v>0</v>
      </c>
      <c r="L110" s="209">
        <v>0</v>
      </c>
      <c r="M110" s="207">
        <v>0</v>
      </c>
    </row>
    <row r="111" spans="1:13" x14ac:dyDescent="0.35">
      <c r="A111" s="241" t="s">
        <v>1579</v>
      </c>
      <c r="B111" s="241"/>
      <c r="C111" s="241"/>
      <c r="D111" s="241"/>
      <c r="E111" s="241"/>
      <c r="F111" s="241"/>
      <c r="G111" s="241"/>
      <c r="H111" s="241"/>
      <c r="I111" s="210">
        <v>11200</v>
      </c>
      <c r="J111" s="210">
        <v>5450</v>
      </c>
      <c r="K111" s="210">
        <v>823.38</v>
      </c>
      <c r="L111" s="210">
        <v>4626.62</v>
      </c>
      <c r="M111" s="208">
        <v>15.11</v>
      </c>
    </row>
    <row r="112" spans="1:13" x14ac:dyDescent="0.35">
      <c r="A112" s="4" t="s">
        <v>381</v>
      </c>
      <c r="B112" s="4" t="s">
        <v>382</v>
      </c>
      <c r="C112" s="4" t="s">
        <v>429</v>
      </c>
      <c r="D112" s="4" t="s">
        <v>430</v>
      </c>
      <c r="E112" s="4" t="s">
        <v>821</v>
      </c>
      <c r="F112" s="7" t="s">
        <v>820</v>
      </c>
      <c r="G112" s="4" t="s">
        <v>858</v>
      </c>
      <c r="H112" s="7" t="s">
        <v>857</v>
      </c>
      <c r="I112" s="209">
        <v>250</v>
      </c>
      <c r="J112" s="209">
        <v>0</v>
      </c>
      <c r="K112" s="209">
        <v>0</v>
      </c>
      <c r="L112" s="209">
        <v>0</v>
      </c>
      <c r="M112" s="207">
        <v>0</v>
      </c>
    </row>
    <row r="113" spans="1:13" x14ac:dyDescent="0.35">
      <c r="A113" s="4" t="s">
        <v>381</v>
      </c>
      <c r="B113" s="4" t="s">
        <v>382</v>
      </c>
      <c r="C113" s="4" t="s">
        <v>429</v>
      </c>
      <c r="D113" s="4" t="s">
        <v>430</v>
      </c>
      <c r="E113" s="4" t="s">
        <v>821</v>
      </c>
      <c r="F113" s="7" t="s">
        <v>820</v>
      </c>
      <c r="G113" s="4" t="s">
        <v>856</v>
      </c>
      <c r="H113" s="7" t="s">
        <v>1357</v>
      </c>
      <c r="I113" s="209">
        <v>500</v>
      </c>
      <c r="J113" s="209">
        <v>500</v>
      </c>
      <c r="K113" s="209">
        <v>83.728369999999998</v>
      </c>
      <c r="L113" s="209">
        <v>416.27163000000002</v>
      </c>
      <c r="M113" s="207">
        <v>16.745674000000001</v>
      </c>
    </row>
    <row r="114" spans="1:13" x14ac:dyDescent="0.35">
      <c r="A114" s="4" t="s">
        <v>381</v>
      </c>
      <c r="B114" s="4" t="s">
        <v>382</v>
      </c>
      <c r="C114" s="4" t="s">
        <v>429</v>
      </c>
      <c r="D114" s="4" t="s">
        <v>430</v>
      </c>
      <c r="E114" s="4" t="s">
        <v>821</v>
      </c>
      <c r="F114" s="7" t="s">
        <v>820</v>
      </c>
      <c r="G114" s="4" t="s">
        <v>1358</v>
      </c>
      <c r="H114" s="7" t="s">
        <v>1359</v>
      </c>
      <c r="I114" s="209">
        <v>500</v>
      </c>
      <c r="J114" s="209">
        <v>500</v>
      </c>
      <c r="K114" s="209">
        <v>0</v>
      </c>
      <c r="L114" s="209">
        <v>500</v>
      </c>
      <c r="M114" s="207">
        <v>0</v>
      </c>
    </row>
    <row r="115" spans="1:13" x14ac:dyDescent="0.35">
      <c r="A115" s="4" t="s">
        <v>381</v>
      </c>
      <c r="B115" s="4" t="s">
        <v>382</v>
      </c>
      <c r="C115" s="4" t="s">
        <v>429</v>
      </c>
      <c r="D115" s="4" t="s">
        <v>430</v>
      </c>
      <c r="E115" s="4" t="s">
        <v>821</v>
      </c>
      <c r="F115" s="7" t="s">
        <v>820</v>
      </c>
      <c r="G115" s="4" t="s">
        <v>1360</v>
      </c>
      <c r="H115" s="7" t="s">
        <v>1361</v>
      </c>
      <c r="I115" s="209">
        <v>400</v>
      </c>
      <c r="J115" s="209">
        <v>365</v>
      </c>
      <c r="K115" s="209">
        <v>192.59200000000001</v>
      </c>
      <c r="L115" s="209">
        <v>172.40799999999999</v>
      </c>
      <c r="M115" s="207">
        <v>52.764931506849308</v>
      </c>
    </row>
    <row r="116" spans="1:13" x14ac:dyDescent="0.35">
      <c r="A116" s="4" t="s">
        <v>381</v>
      </c>
      <c r="B116" s="4" t="s">
        <v>382</v>
      </c>
      <c r="C116" s="4" t="s">
        <v>429</v>
      </c>
      <c r="D116" s="4" t="s">
        <v>430</v>
      </c>
      <c r="E116" s="4" t="s">
        <v>821</v>
      </c>
      <c r="F116" s="7" t="s">
        <v>820</v>
      </c>
      <c r="G116" s="4" t="s">
        <v>1362</v>
      </c>
      <c r="H116" s="7" t="s">
        <v>1363</v>
      </c>
      <c r="I116" s="209">
        <v>50</v>
      </c>
      <c r="J116" s="209">
        <v>50</v>
      </c>
      <c r="K116" s="209">
        <v>49.61</v>
      </c>
      <c r="L116" s="209">
        <v>0.39</v>
      </c>
      <c r="M116" s="207">
        <v>99.22</v>
      </c>
    </row>
    <row r="117" spans="1:13" x14ac:dyDescent="0.35">
      <c r="A117" s="4" t="s">
        <v>381</v>
      </c>
      <c r="B117" s="4" t="s">
        <v>382</v>
      </c>
      <c r="C117" s="4" t="s">
        <v>429</v>
      </c>
      <c r="D117" s="4" t="s">
        <v>430</v>
      </c>
      <c r="E117" s="4" t="s">
        <v>821</v>
      </c>
      <c r="F117" s="7" t="s">
        <v>820</v>
      </c>
      <c r="G117" s="4" t="s">
        <v>1415</v>
      </c>
      <c r="H117" s="7" t="s">
        <v>1416</v>
      </c>
      <c r="I117" s="209">
        <v>0</v>
      </c>
      <c r="J117" s="209">
        <v>350</v>
      </c>
      <c r="K117" s="209">
        <v>84.155500000000004</v>
      </c>
      <c r="L117" s="209">
        <v>265.84449999999998</v>
      </c>
      <c r="M117" s="207">
        <v>24.044428571428572</v>
      </c>
    </row>
    <row r="118" spans="1:13" ht="31" x14ac:dyDescent="0.35">
      <c r="A118" s="4" t="s">
        <v>381</v>
      </c>
      <c r="B118" s="4" t="s">
        <v>382</v>
      </c>
      <c r="C118" s="4" t="s">
        <v>429</v>
      </c>
      <c r="D118" s="4" t="s">
        <v>430</v>
      </c>
      <c r="E118" s="4" t="s">
        <v>821</v>
      </c>
      <c r="F118" s="7" t="s">
        <v>820</v>
      </c>
      <c r="G118" s="4" t="s">
        <v>1417</v>
      </c>
      <c r="H118" s="7" t="s">
        <v>1463</v>
      </c>
      <c r="I118" s="209">
        <v>0</v>
      </c>
      <c r="J118" s="209">
        <v>3450</v>
      </c>
      <c r="K118" s="209">
        <v>3038.60617</v>
      </c>
      <c r="L118" s="209">
        <v>411.39382999999998</v>
      </c>
      <c r="M118" s="207">
        <v>88.075541159420283</v>
      </c>
    </row>
    <row r="119" spans="1:13" ht="31" x14ac:dyDescent="0.35">
      <c r="A119" s="4" t="s">
        <v>381</v>
      </c>
      <c r="B119" s="4" t="s">
        <v>382</v>
      </c>
      <c r="C119" s="4" t="s">
        <v>429</v>
      </c>
      <c r="D119" s="4" t="s">
        <v>430</v>
      </c>
      <c r="E119" s="4" t="s">
        <v>821</v>
      </c>
      <c r="F119" s="7" t="s">
        <v>820</v>
      </c>
      <c r="G119" s="4" t="s">
        <v>1464</v>
      </c>
      <c r="H119" s="7" t="s">
        <v>1465</v>
      </c>
      <c r="I119" s="209">
        <v>0</v>
      </c>
      <c r="J119" s="209">
        <v>185</v>
      </c>
      <c r="K119" s="209">
        <v>180.32691</v>
      </c>
      <c r="L119" s="209">
        <v>4.6730900000000002</v>
      </c>
      <c r="M119" s="207">
        <v>97.474005405405407</v>
      </c>
    </row>
    <row r="120" spans="1:13" x14ac:dyDescent="0.35">
      <c r="A120" s="4" t="s">
        <v>381</v>
      </c>
      <c r="B120" s="4" t="s">
        <v>382</v>
      </c>
      <c r="C120" s="4" t="s">
        <v>429</v>
      </c>
      <c r="D120" s="4" t="s">
        <v>430</v>
      </c>
      <c r="E120" s="4" t="s">
        <v>821</v>
      </c>
      <c r="F120" s="7" t="s">
        <v>820</v>
      </c>
      <c r="G120" s="4" t="s">
        <v>1466</v>
      </c>
      <c r="H120" s="7" t="s">
        <v>1467</v>
      </c>
      <c r="I120" s="209">
        <v>0</v>
      </c>
      <c r="J120" s="209">
        <v>500</v>
      </c>
      <c r="K120" s="209">
        <v>499.85500999999999</v>
      </c>
      <c r="L120" s="209">
        <v>0.14499000000000001</v>
      </c>
      <c r="M120" s="207">
        <v>99.971001999999999</v>
      </c>
    </row>
    <row r="121" spans="1:13" ht="31" x14ac:dyDescent="0.35">
      <c r="A121" s="4" t="s">
        <v>381</v>
      </c>
      <c r="B121" s="4" t="s">
        <v>382</v>
      </c>
      <c r="C121" s="4" t="s">
        <v>429</v>
      </c>
      <c r="D121" s="4" t="s">
        <v>430</v>
      </c>
      <c r="E121" s="4" t="s">
        <v>821</v>
      </c>
      <c r="F121" s="7" t="s">
        <v>820</v>
      </c>
      <c r="G121" s="4" t="s">
        <v>1674</v>
      </c>
      <c r="H121" s="7" t="s">
        <v>1675</v>
      </c>
      <c r="I121" s="209">
        <v>0</v>
      </c>
      <c r="J121" s="209">
        <v>73</v>
      </c>
      <c r="K121" s="209">
        <v>72.2</v>
      </c>
      <c r="L121" s="209">
        <v>0.8</v>
      </c>
      <c r="M121" s="207">
        <v>98.904109589041099</v>
      </c>
    </row>
    <row r="122" spans="1:13" x14ac:dyDescent="0.35">
      <c r="A122" s="241" t="s">
        <v>1580</v>
      </c>
      <c r="B122" s="241"/>
      <c r="C122" s="241"/>
      <c r="D122" s="241"/>
      <c r="E122" s="241"/>
      <c r="F122" s="241"/>
      <c r="G122" s="241"/>
      <c r="H122" s="241"/>
      <c r="I122" s="210">
        <v>1700</v>
      </c>
      <c r="J122" s="210">
        <v>5973</v>
      </c>
      <c r="K122" s="210">
        <v>4201.09</v>
      </c>
      <c r="L122" s="210">
        <v>1771.91</v>
      </c>
      <c r="M122" s="208">
        <v>70.33</v>
      </c>
    </row>
    <row r="123" spans="1:13" x14ac:dyDescent="0.35">
      <c r="A123" s="4" t="s">
        <v>381</v>
      </c>
      <c r="B123" s="4" t="s">
        <v>382</v>
      </c>
      <c r="C123" s="4" t="s">
        <v>466</v>
      </c>
      <c r="D123" s="4" t="s">
        <v>467</v>
      </c>
      <c r="E123" s="4" t="s">
        <v>821</v>
      </c>
      <c r="F123" s="7" t="s">
        <v>820</v>
      </c>
      <c r="G123" s="4" t="s">
        <v>1364</v>
      </c>
      <c r="H123" s="7" t="s">
        <v>1365</v>
      </c>
      <c r="I123" s="209">
        <v>100</v>
      </c>
      <c r="J123" s="209">
        <v>100</v>
      </c>
      <c r="K123" s="209">
        <v>0</v>
      </c>
      <c r="L123" s="209">
        <v>100</v>
      </c>
      <c r="M123" s="207">
        <v>0</v>
      </c>
    </row>
    <row r="124" spans="1:13" x14ac:dyDescent="0.35">
      <c r="A124" s="4" t="s">
        <v>381</v>
      </c>
      <c r="B124" s="4" t="s">
        <v>382</v>
      </c>
      <c r="C124" s="4" t="s">
        <v>466</v>
      </c>
      <c r="D124" s="4" t="s">
        <v>467</v>
      </c>
      <c r="E124" s="4" t="s">
        <v>821</v>
      </c>
      <c r="F124" s="7" t="s">
        <v>820</v>
      </c>
      <c r="G124" s="4" t="s">
        <v>855</v>
      </c>
      <c r="H124" s="7" t="s">
        <v>854</v>
      </c>
      <c r="I124" s="209">
        <v>1500</v>
      </c>
      <c r="J124" s="209">
        <v>860</v>
      </c>
      <c r="K124" s="209">
        <v>856.71169999999995</v>
      </c>
      <c r="L124" s="209">
        <v>3.2883</v>
      </c>
      <c r="M124" s="207">
        <v>99.617639534883722</v>
      </c>
    </row>
    <row r="125" spans="1:13" x14ac:dyDescent="0.35">
      <c r="A125" s="4" t="s">
        <v>381</v>
      </c>
      <c r="B125" s="4" t="s">
        <v>382</v>
      </c>
      <c r="C125" s="4" t="s">
        <v>466</v>
      </c>
      <c r="D125" s="4" t="s">
        <v>467</v>
      </c>
      <c r="E125" s="4" t="s">
        <v>821</v>
      </c>
      <c r="F125" s="7" t="s">
        <v>820</v>
      </c>
      <c r="G125" s="4" t="s">
        <v>853</v>
      </c>
      <c r="H125" s="7" t="s">
        <v>852</v>
      </c>
      <c r="I125" s="209">
        <v>600</v>
      </c>
      <c r="J125" s="209">
        <v>600</v>
      </c>
      <c r="K125" s="209">
        <v>288.17344000000003</v>
      </c>
      <c r="L125" s="209">
        <v>311.82655999999997</v>
      </c>
      <c r="M125" s="207">
        <v>48.028906666666671</v>
      </c>
    </row>
    <row r="126" spans="1:13" x14ac:dyDescent="0.35">
      <c r="A126" s="4" t="s">
        <v>381</v>
      </c>
      <c r="B126" s="4" t="s">
        <v>382</v>
      </c>
      <c r="C126" s="4" t="s">
        <v>466</v>
      </c>
      <c r="D126" s="4" t="s">
        <v>467</v>
      </c>
      <c r="E126" s="4" t="s">
        <v>821</v>
      </c>
      <c r="F126" s="7" t="s">
        <v>820</v>
      </c>
      <c r="G126" s="4" t="s">
        <v>851</v>
      </c>
      <c r="H126" s="7" t="s">
        <v>850</v>
      </c>
      <c r="I126" s="209">
        <v>2500</v>
      </c>
      <c r="J126" s="209">
        <v>3700</v>
      </c>
      <c r="K126" s="209">
        <v>3431.6722500000001</v>
      </c>
      <c r="L126" s="209">
        <v>268.32774999999998</v>
      </c>
      <c r="M126" s="207">
        <v>92.747898648648658</v>
      </c>
    </row>
    <row r="127" spans="1:13" x14ac:dyDescent="0.35">
      <c r="A127" s="4" t="s">
        <v>381</v>
      </c>
      <c r="B127" s="4" t="s">
        <v>382</v>
      </c>
      <c r="C127" s="4" t="s">
        <v>466</v>
      </c>
      <c r="D127" s="4" t="s">
        <v>467</v>
      </c>
      <c r="E127" s="4" t="s">
        <v>821</v>
      </c>
      <c r="F127" s="7" t="s">
        <v>820</v>
      </c>
      <c r="G127" s="4" t="s">
        <v>1366</v>
      </c>
      <c r="H127" s="7" t="s">
        <v>1367</v>
      </c>
      <c r="I127" s="209">
        <v>250</v>
      </c>
      <c r="J127" s="209">
        <v>890</v>
      </c>
      <c r="K127" s="209">
        <v>231.91222999999999</v>
      </c>
      <c r="L127" s="209">
        <v>658.08776999999998</v>
      </c>
      <c r="M127" s="207">
        <v>26.05755393258427</v>
      </c>
    </row>
    <row r="128" spans="1:13" x14ac:dyDescent="0.35">
      <c r="A128" s="241" t="s">
        <v>1581</v>
      </c>
      <c r="B128" s="241"/>
      <c r="C128" s="241"/>
      <c r="D128" s="241"/>
      <c r="E128" s="241"/>
      <c r="F128" s="241"/>
      <c r="G128" s="241"/>
      <c r="H128" s="241"/>
      <c r="I128" s="210">
        <v>4950</v>
      </c>
      <c r="J128" s="210">
        <v>6150</v>
      </c>
      <c r="K128" s="210">
        <v>4808.46</v>
      </c>
      <c r="L128" s="210">
        <v>1341.54</v>
      </c>
      <c r="M128" s="208">
        <v>78.19</v>
      </c>
    </row>
    <row r="129" spans="1:13" x14ac:dyDescent="0.35">
      <c r="A129" s="4" t="s">
        <v>381</v>
      </c>
      <c r="B129" s="4" t="s">
        <v>382</v>
      </c>
      <c r="C129" s="4" t="s">
        <v>476</v>
      </c>
      <c r="D129" s="4" t="s">
        <v>477</v>
      </c>
      <c r="E129" s="4" t="s">
        <v>821</v>
      </c>
      <c r="F129" s="7" t="s">
        <v>820</v>
      </c>
      <c r="G129" s="4" t="s">
        <v>849</v>
      </c>
      <c r="H129" s="7" t="s">
        <v>1368</v>
      </c>
      <c r="I129" s="209">
        <v>1000</v>
      </c>
      <c r="J129" s="209">
        <v>36</v>
      </c>
      <c r="K129" s="209">
        <v>0</v>
      </c>
      <c r="L129" s="209">
        <v>36</v>
      </c>
      <c r="M129" s="207">
        <v>0</v>
      </c>
    </row>
    <row r="130" spans="1:13" x14ac:dyDescent="0.35">
      <c r="A130" s="4" t="s">
        <v>381</v>
      </c>
      <c r="B130" s="4" t="s">
        <v>382</v>
      </c>
      <c r="C130" s="4" t="s">
        <v>476</v>
      </c>
      <c r="D130" s="4" t="s">
        <v>477</v>
      </c>
      <c r="E130" s="4" t="s">
        <v>821</v>
      </c>
      <c r="F130" s="7" t="s">
        <v>820</v>
      </c>
      <c r="G130" s="4" t="s">
        <v>483</v>
      </c>
      <c r="H130" s="7" t="s">
        <v>1369</v>
      </c>
      <c r="I130" s="209">
        <v>150</v>
      </c>
      <c r="J130" s="209">
        <v>164</v>
      </c>
      <c r="K130" s="209">
        <v>0</v>
      </c>
      <c r="L130" s="209">
        <v>164</v>
      </c>
      <c r="M130" s="207">
        <v>0</v>
      </c>
    </row>
    <row r="131" spans="1:13" ht="31" x14ac:dyDescent="0.35">
      <c r="A131" s="4" t="s">
        <v>381</v>
      </c>
      <c r="B131" s="4" t="s">
        <v>382</v>
      </c>
      <c r="C131" s="4" t="s">
        <v>476</v>
      </c>
      <c r="D131" s="4" t="s">
        <v>477</v>
      </c>
      <c r="E131" s="4" t="s">
        <v>819</v>
      </c>
      <c r="F131" s="7" t="s">
        <v>818</v>
      </c>
      <c r="G131" s="4" t="s">
        <v>1370</v>
      </c>
      <c r="H131" s="7" t="s">
        <v>1371</v>
      </c>
      <c r="I131" s="209">
        <v>50</v>
      </c>
      <c r="J131" s="209">
        <v>50</v>
      </c>
      <c r="K131" s="209">
        <v>48.7</v>
      </c>
      <c r="L131" s="209">
        <v>1.3</v>
      </c>
      <c r="M131" s="207">
        <v>97.4</v>
      </c>
    </row>
    <row r="132" spans="1:13" x14ac:dyDescent="0.35">
      <c r="A132" s="241" t="s">
        <v>1582</v>
      </c>
      <c r="B132" s="241"/>
      <c r="C132" s="241"/>
      <c r="D132" s="241"/>
      <c r="E132" s="241"/>
      <c r="F132" s="241"/>
      <c r="G132" s="241"/>
      <c r="H132" s="241"/>
      <c r="I132" s="210">
        <v>1200</v>
      </c>
      <c r="J132" s="210">
        <v>250</v>
      </c>
      <c r="K132" s="210">
        <v>48.7</v>
      </c>
      <c r="L132" s="210">
        <v>201.3</v>
      </c>
      <c r="M132" s="208">
        <v>19.48</v>
      </c>
    </row>
    <row r="133" spans="1:13" ht="46.5" x14ac:dyDescent="0.35">
      <c r="A133" s="4" t="s">
        <v>381</v>
      </c>
      <c r="B133" s="4" t="s">
        <v>382</v>
      </c>
      <c r="C133" s="4" t="s">
        <v>496</v>
      </c>
      <c r="D133" s="4" t="s">
        <v>497</v>
      </c>
      <c r="E133" s="4" t="s">
        <v>843</v>
      </c>
      <c r="F133" s="7" t="s">
        <v>842</v>
      </c>
      <c r="G133" s="4" t="s">
        <v>848</v>
      </c>
      <c r="H133" s="7" t="s">
        <v>847</v>
      </c>
      <c r="I133" s="209">
        <v>2500</v>
      </c>
      <c r="J133" s="209">
        <v>500</v>
      </c>
      <c r="K133" s="209">
        <v>185</v>
      </c>
      <c r="L133" s="209">
        <v>315</v>
      </c>
      <c r="M133" s="207">
        <v>37</v>
      </c>
    </row>
    <row r="134" spans="1:13" x14ac:dyDescent="0.35">
      <c r="A134" s="241" t="s">
        <v>1583</v>
      </c>
      <c r="B134" s="241"/>
      <c r="C134" s="241"/>
      <c r="D134" s="241"/>
      <c r="E134" s="241"/>
      <c r="F134" s="241"/>
      <c r="G134" s="241"/>
      <c r="H134" s="241"/>
      <c r="I134" s="210">
        <v>2500</v>
      </c>
      <c r="J134" s="210">
        <v>500</v>
      </c>
      <c r="K134" s="210">
        <v>185</v>
      </c>
      <c r="L134" s="210">
        <v>315</v>
      </c>
      <c r="M134" s="208">
        <v>37</v>
      </c>
    </row>
    <row r="135" spans="1:13" ht="31" x14ac:dyDescent="0.35">
      <c r="A135" s="4" t="s">
        <v>381</v>
      </c>
      <c r="B135" s="4" t="s">
        <v>382</v>
      </c>
      <c r="C135" s="4" t="s">
        <v>500</v>
      </c>
      <c r="D135" s="4" t="s">
        <v>501</v>
      </c>
      <c r="E135" s="4" t="s">
        <v>846</v>
      </c>
      <c r="F135" s="7" t="s">
        <v>845</v>
      </c>
      <c r="G135" s="4" t="s">
        <v>1417</v>
      </c>
      <c r="H135" s="7" t="s">
        <v>1463</v>
      </c>
      <c r="I135" s="209">
        <v>0</v>
      </c>
      <c r="J135" s="209">
        <v>1317</v>
      </c>
      <c r="K135" s="209">
        <v>1307.731</v>
      </c>
      <c r="L135" s="209">
        <v>9.2690000000000001</v>
      </c>
      <c r="M135" s="207">
        <v>99.296203492786631</v>
      </c>
    </row>
    <row r="136" spans="1:13" x14ac:dyDescent="0.35">
      <c r="A136" s="4" t="s">
        <v>381</v>
      </c>
      <c r="B136" s="4" t="s">
        <v>382</v>
      </c>
      <c r="C136" s="4" t="s">
        <v>500</v>
      </c>
      <c r="D136" s="4" t="s">
        <v>501</v>
      </c>
      <c r="E136" s="4" t="s">
        <v>846</v>
      </c>
      <c r="F136" s="7" t="s">
        <v>845</v>
      </c>
      <c r="G136" s="4" t="s">
        <v>844</v>
      </c>
      <c r="H136" s="7" t="s">
        <v>1372</v>
      </c>
      <c r="I136" s="209">
        <v>10000</v>
      </c>
      <c r="J136" s="209">
        <v>6033</v>
      </c>
      <c r="K136" s="209">
        <v>1399.8965000000001</v>
      </c>
      <c r="L136" s="209">
        <v>4633.1035000000002</v>
      </c>
      <c r="M136" s="207">
        <v>23.203986408088845</v>
      </c>
    </row>
    <row r="137" spans="1:13" ht="31" x14ac:dyDescent="0.35">
      <c r="A137" s="4" t="s">
        <v>381</v>
      </c>
      <c r="B137" s="4" t="s">
        <v>382</v>
      </c>
      <c r="C137" s="4" t="s">
        <v>500</v>
      </c>
      <c r="D137" s="4" t="s">
        <v>501</v>
      </c>
      <c r="E137" s="4" t="s">
        <v>1676</v>
      </c>
      <c r="F137" s="7" t="s">
        <v>1677</v>
      </c>
      <c r="G137" s="4" t="s">
        <v>1678</v>
      </c>
      <c r="H137" s="7" t="s">
        <v>1679</v>
      </c>
      <c r="I137" s="209">
        <v>0</v>
      </c>
      <c r="J137" s="209">
        <v>85</v>
      </c>
      <c r="K137" s="209">
        <v>78.834000000000003</v>
      </c>
      <c r="L137" s="209">
        <v>6.1660000000000004</v>
      </c>
      <c r="M137" s="207">
        <v>92.74588235294118</v>
      </c>
    </row>
    <row r="138" spans="1:13" x14ac:dyDescent="0.35">
      <c r="A138" s="241" t="s">
        <v>1584</v>
      </c>
      <c r="B138" s="241"/>
      <c r="C138" s="241"/>
      <c r="D138" s="241"/>
      <c r="E138" s="241"/>
      <c r="F138" s="241"/>
      <c r="G138" s="241"/>
      <c r="H138" s="241"/>
      <c r="I138" s="210">
        <v>10000</v>
      </c>
      <c r="J138" s="210">
        <v>7435</v>
      </c>
      <c r="K138" s="210">
        <v>2786.46</v>
      </c>
      <c r="L138" s="210">
        <v>4648.54</v>
      </c>
      <c r="M138" s="208">
        <v>37.479999999999997</v>
      </c>
    </row>
    <row r="139" spans="1:13" x14ac:dyDescent="0.35">
      <c r="A139" s="241" t="s">
        <v>538</v>
      </c>
      <c r="B139" s="241"/>
      <c r="C139" s="241"/>
      <c r="D139" s="241"/>
      <c r="E139" s="241"/>
      <c r="F139" s="241"/>
      <c r="G139" s="241"/>
      <c r="H139" s="241"/>
      <c r="I139" s="210">
        <v>31550</v>
      </c>
      <c r="J139" s="210">
        <v>25758</v>
      </c>
      <c r="K139" s="210">
        <v>12853.09</v>
      </c>
      <c r="L139" s="210">
        <v>12904.91</v>
      </c>
      <c r="M139" s="208">
        <v>49.9</v>
      </c>
    </row>
    <row r="140" spans="1:13" x14ac:dyDescent="0.35">
      <c r="A140" s="4" t="s">
        <v>539</v>
      </c>
      <c r="B140" s="4" t="s">
        <v>540</v>
      </c>
      <c r="C140" s="4" t="s">
        <v>541</v>
      </c>
      <c r="D140" s="4" t="s">
        <v>542</v>
      </c>
      <c r="E140" s="4" t="s">
        <v>821</v>
      </c>
      <c r="F140" s="7" t="s">
        <v>820</v>
      </c>
      <c r="G140" s="4" t="s">
        <v>1627</v>
      </c>
      <c r="H140" s="7" t="s">
        <v>1628</v>
      </c>
      <c r="I140" s="209">
        <v>0</v>
      </c>
      <c r="J140" s="209">
        <v>22</v>
      </c>
      <c r="K140" s="209">
        <v>21.901</v>
      </c>
      <c r="L140" s="209">
        <v>9.9000000000000005E-2</v>
      </c>
      <c r="M140" s="207">
        <v>99.55</v>
      </c>
    </row>
    <row r="141" spans="1:13" x14ac:dyDescent="0.35">
      <c r="A141" s="241" t="s">
        <v>1586</v>
      </c>
      <c r="B141" s="241"/>
      <c r="C141" s="241"/>
      <c r="D141" s="241"/>
      <c r="E141" s="241"/>
      <c r="F141" s="241"/>
      <c r="G141" s="241"/>
      <c r="H141" s="241"/>
      <c r="I141" s="210">
        <v>0</v>
      </c>
      <c r="J141" s="210">
        <v>22</v>
      </c>
      <c r="K141" s="210">
        <v>21.9</v>
      </c>
      <c r="L141" s="210">
        <v>0.1</v>
      </c>
      <c r="M141" s="208">
        <v>99.55</v>
      </c>
    </row>
    <row r="142" spans="1:13" x14ac:dyDescent="0.35">
      <c r="A142" s="4" t="s">
        <v>539</v>
      </c>
      <c r="B142" s="4" t="s">
        <v>540</v>
      </c>
      <c r="C142" s="4" t="s">
        <v>556</v>
      </c>
      <c r="D142" s="4" t="s">
        <v>557</v>
      </c>
      <c r="E142" s="4" t="s">
        <v>821</v>
      </c>
      <c r="F142" s="7" t="s">
        <v>820</v>
      </c>
      <c r="G142" s="4" t="s">
        <v>1373</v>
      </c>
      <c r="H142" s="7" t="s">
        <v>1374</v>
      </c>
      <c r="I142" s="209">
        <v>6000</v>
      </c>
      <c r="J142" s="209">
        <v>6000</v>
      </c>
      <c r="K142" s="209">
        <v>4163.7139999999999</v>
      </c>
      <c r="L142" s="209">
        <v>1836.2860000000001</v>
      </c>
      <c r="M142" s="207">
        <v>69.395233333333337</v>
      </c>
    </row>
    <row r="143" spans="1:13" x14ac:dyDescent="0.35">
      <c r="A143" s="241" t="s">
        <v>1587</v>
      </c>
      <c r="B143" s="241"/>
      <c r="C143" s="241"/>
      <c r="D143" s="241"/>
      <c r="E143" s="241"/>
      <c r="F143" s="241"/>
      <c r="G143" s="241"/>
      <c r="H143" s="241"/>
      <c r="I143" s="210">
        <v>6000</v>
      </c>
      <c r="J143" s="210">
        <v>6000</v>
      </c>
      <c r="K143" s="210">
        <v>4163.71</v>
      </c>
      <c r="L143" s="210">
        <v>1836.29</v>
      </c>
      <c r="M143" s="208">
        <v>69.400000000000006</v>
      </c>
    </row>
    <row r="144" spans="1:13" ht="46.5" x14ac:dyDescent="0.35">
      <c r="A144" s="4" t="s">
        <v>539</v>
      </c>
      <c r="B144" s="4" t="s">
        <v>540</v>
      </c>
      <c r="C144" s="4" t="s">
        <v>578</v>
      </c>
      <c r="D144" s="4" t="s">
        <v>579</v>
      </c>
      <c r="E144" s="4" t="s">
        <v>843</v>
      </c>
      <c r="F144" s="7" t="s">
        <v>842</v>
      </c>
      <c r="G144" s="4" t="s">
        <v>841</v>
      </c>
      <c r="H144" s="7" t="s">
        <v>840</v>
      </c>
      <c r="I144" s="209">
        <v>500</v>
      </c>
      <c r="J144" s="209">
        <v>510</v>
      </c>
      <c r="K144" s="209">
        <v>348.96158000000003</v>
      </c>
      <c r="L144" s="209">
        <v>161.03842</v>
      </c>
      <c r="M144" s="207">
        <v>68.423839215686286</v>
      </c>
    </row>
    <row r="145" spans="1:13" x14ac:dyDescent="0.35">
      <c r="A145" s="4" t="s">
        <v>539</v>
      </c>
      <c r="B145" s="4" t="s">
        <v>540</v>
      </c>
      <c r="C145" s="4" t="s">
        <v>578</v>
      </c>
      <c r="D145" s="4" t="s">
        <v>579</v>
      </c>
      <c r="E145" s="4" t="s">
        <v>821</v>
      </c>
      <c r="F145" s="7" t="s">
        <v>820</v>
      </c>
      <c r="G145" s="4" t="s">
        <v>839</v>
      </c>
      <c r="H145" s="7" t="s">
        <v>1375</v>
      </c>
      <c r="I145" s="209">
        <v>700</v>
      </c>
      <c r="J145" s="209">
        <v>90</v>
      </c>
      <c r="K145" s="209">
        <v>16.224</v>
      </c>
      <c r="L145" s="209">
        <v>73.775999999999996</v>
      </c>
      <c r="M145" s="207">
        <v>18.026666666666667</v>
      </c>
    </row>
    <row r="146" spans="1:13" ht="31" x14ac:dyDescent="0.35">
      <c r="A146" s="4" t="s">
        <v>539</v>
      </c>
      <c r="B146" s="4" t="s">
        <v>540</v>
      </c>
      <c r="C146" s="4" t="s">
        <v>578</v>
      </c>
      <c r="D146" s="4" t="s">
        <v>579</v>
      </c>
      <c r="E146" s="4" t="s">
        <v>821</v>
      </c>
      <c r="F146" s="7" t="s">
        <v>820</v>
      </c>
      <c r="G146" s="4" t="s">
        <v>838</v>
      </c>
      <c r="H146" s="7" t="s">
        <v>837</v>
      </c>
      <c r="I146" s="209">
        <v>30</v>
      </c>
      <c r="J146" s="209">
        <v>0</v>
      </c>
      <c r="K146" s="209">
        <v>0</v>
      </c>
      <c r="L146" s="209">
        <v>0</v>
      </c>
      <c r="M146" s="207">
        <v>0</v>
      </c>
    </row>
    <row r="147" spans="1:13" x14ac:dyDescent="0.35">
      <c r="A147" s="4" t="s">
        <v>539</v>
      </c>
      <c r="B147" s="4" t="s">
        <v>540</v>
      </c>
      <c r="C147" s="4" t="s">
        <v>578</v>
      </c>
      <c r="D147" s="4" t="s">
        <v>579</v>
      </c>
      <c r="E147" s="4" t="s">
        <v>821</v>
      </c>
      <c r="F147" s="7" t="s">
        <v>820</v>
      </c>
      <c r="G147" s="4" t="s">
        <v>836</v>
      </c>
      <c r="H147" s="7" t="s">
        <v>835</v>
      </c>
      <c r="I147" s="209">
        <v>300</v>
      </c>
      <c r="J147" s="209">
        <v>230</v>
      </c>
      <c r="K147" s="209">
        <v>212.96</v>
      </c>
      <c r="L147" s="209">
        <v>17.04</v>
      </c>
      <c r="M147" s="207">
        <v>92.591304347826096</v>
      </c>
    </row>
    <row r="148" spans="1:13" x14ac:dyDescent="0.35">
      <c r="A148" s="4" t="s">
        <v>539</v>
      </c>
      <c r="B148" s="4" t="s">
        <v>540</v>
      </c>
      <c r="C148" s="4" t="s">
        <v>578</v>
      </c>
      <c r="D148" s="4" t="s">
        <v>579</v>
      </c>
      <c r="E148" s="4" t="s">
        <v>821</v>
      </c>
      <c r="F148" s="7" t="s">
        <v>820</v>
      </c>
      <c r="G148" s="4" t="s">
        <v>834</v>
      </c>
      <c r="H148" s="7" t="s">
        <v>1376</v>
      </c>
      <c r="I148" s="209">
        <v>100</v>
      </c>
      <c r="J148" s="209">
        <v>100</v>
      </c>
      <c r="K148" s="209">
        <v>8.702</v>
      </c>
      <c r="L148" s="209">
        <v>91.298000000000002</v>
      </c>
      <c r="M148" s="207">
        <v>8.702</v>
      </c>
    </row>
    <row r="149" spans="1:13" x14ac:dyDescent="0.35">
      <c r="A149" s="4" t="s">
        <v>539</v>
      </c>
      <c r="B149" s="4" t="s">
        <v>540</v>
      </c>
      <c r="C149" s="4" t="s">
        <v>578</v>
      </c>
      <c r="D149" s="4" t="s">
        <v>579</v>
      </c>
      <c r="E149" s="4" t="s">
        <v>821</v>
      </c>
      <c r="F149" s="7" t="s">
        <v>820</v>
      </c>
      <c r="G149" s="4" t="s">
        <v>833</v>
      </c>
      <c r="H149" s="7" t="s">
        <v>832</v>
      </c>
      <c r="I149" s="209">
        <v>140</v>
      </c>
      <c r="J149" s="209">
        <v>160</v>
      </c>
      <c r="K149" s="209">
        <v>138.67930000000001</v>
      </c>
      <c r="L149" s="209">
        <v>21.320699999999999</v>
      </c>
      <c r="M149" s="207">
        <v>86.674562499999993</v>
      </c>
    </row>
    <row r="150" spans="1:13" x14ac:dyDescent="0.35">
      <c r="A150" s="4" t="s">
        <v>539</v>
      </c>
      <c r="B150" s="4" t="s">
        <v>540</v>
      </c>
      <c r="C150" s="4" t="s">
        <v>578</v>
      </c>
      <c r="D150" s="4" t="s">
        <v>579</v>
      </c>
      <c r="E150" s="4" t="s">
        <v>821</v>
      </c>
      <c r="F150" s="7" t="s">
        <v>820</v>
      </c>
      <c r="G150" s="4" t="s">
        <v>1377</v>
      </c>
      <c r="H150" s="7" t="s">
        <v>1378</v>
      </c>
      <c r="I150" s="209">
        <v>300</v>
      </c>
      <c r="J150" s="209">
        <v>0</v>
      </c>
      <c r="K150" s="209">
        <v>0</v>
      </c>
      <c r="L150" s="209">
        <v>0</v>
      </c>
      <c r="M150" s="207">
        <v>0</v>
      </c>
    </row>
    <row r="151" spans="1:13" x14ac:dyDescent="0.35">
      <c r="A151" s="241" t="s">
        <v>1590</v>
      </c>
      <c r="B151" s="241"/>
      <c r="C151" s="241"/>
      <c r="D151" s="241"/>
      <c r="E151" s="241"/>
      <c r="F151" s="241"/>
      <c r="G151" s="241"/>
      <c r="H151" s="241"/>
      <c r="I151" s="210">
        <v>2070</v>
      </c>
      <c r="J151" s="210">
        <v>1090</v>
      </c>
      <c r="K151" s="210">
        <v>725.52</v>
      </c>
      <c r="L151" s="210">
        <v>364.48</v>
      </c>
      <c r="M151" s="208">
        <v>66.56</v>
      </c>
    </row>
    <row r="152" spans="1:13" x14ac:dyDescent="0.35">
      <c r="A152" s="241" t="s">
        <v>618</v>
      </c>
      <c r="B152" s="241"/>
      <c r="C152" s="241"/>
      <c r="D152" s="241"/>
      <c r="E152" s="241"/>
      <c r="F152" s="241"/>
      <c r="G152" s="241"/>
      <c r="H152" s="241"/>
      <c r="I152" s="210">
        <v>8070</v>
      </c>
      <c r="J152" s="210">
        <v>7112</v>
      </c>
      <c r="K152" s="210">
        <v>4911.13</v>
      </c>
      <c r="L152" s="210">
        <v>2200.87</v>
      </c>
      <c r="M152" s="208">
        <v>69.05</v>
      </c>
    </row>
    <row r="153" spans="1:13" ht="31" x14ac:dyDescent="0.35">
      <c r="A153" s="4" t="s">
        <v>688</v>
      </c>
      <c r="B153" s="4" t="s">
        <v>689</v>
      </c>
      <c r="C153" s="4" t="s">
        <v>697</v>
      </c>
      <c r="D153" s="4" t="s">
        <v>698</v>
      </c>
      <c r="E153" s="4" t="s">
        <v>819</v>
      </c>
      <c r="F153" s="7" t="s">
        <v>818</v>
      </c>
      <c r="G153" s="4" t="s">
        <v>831</v>
      </c>
      <c r="H153" s="7" t="s">
        <v>830</v>
      </c>
      <c r="I153" s="209">
        <v>10000</v>
      </c>
      <c r="J153" s="209">
        <v>9989.9</v>
      </c>
      <c r="K153" s="209">
        <v>9296.9167400000006</v>
      </c>
      <c r="L153" s="209">
        <v>692.98325999999997</v>
      </c>
      <c r="M153" s="207">
        <v>93.063161192804742</v>
      </c>
    </row>
    <row r="154" spans="1:13" x14ac:dyDescent="0.35">
      <c r="A154" s="241" t="s">
        <v>1601</v>
      </c>
      <c r="B154" s="241"/>
      <c r="C154" s="241"/>
      <c r="D154" s="241"/>
      <c r="E154" s="241"/>
      <c r="F154" s="241"/>
      <c r="G154" s="241"/>
      <c r="H154" s="241"/>
      <c r="I154" s="210">
        <v>10000</v>
      </c>
      <c r="J154" s="210">
        <v>9989.9</v>
      </c>
      <c r="K154" s="210">
        <v>9296.92</v>
      </c>
      <c r="L154" s="210">
        <v>692.98</v>
      </c>
      <c r="M154" s="208">
        <v>93.06</v>
      </c>
    </row>
    <row r="155" spans="1:13" x14ac:dyDescent="0.35">
      <c r="A155" s="241" t="s">
        <v>700</v>
      </c>
      <c r="B155" s="241"/>
      <c r="C155" s="241"/>
      <c r="D155" s="241"/>
      <c r="E155" s="241"/>
      <c r="F155" s="241"/>
      <c r="G155" s="241"/>
      <c r="H155" s="241"/>
      <c r="I155" s="210">
        <v>10000</v>
      </c>
      <c r="J155" s="210">
        <v>9989.9</v>
      </c>
      <c r="K155" s="210">
        <v>9296.92</v>
      </c>
      <c r="L155" s="210">
        <v>692.98</v>
      </c>
      <c r="M155" s="208">
        <v>93.06</v>
      </c>
    </row>
    <row r="156" spans="1:13" x14ac:dyDescent="0.35">
      <c r="A156" s="4" t="s">
        <v>701</v>
      </c>
      <c r="B156" s="4" t="s">
        <v>702</v>
      </c>
      <c r="C156" s="4" t="s">
        <v>703</v>
      </c>
      <c r="D156" s="4" t="s">
        <v>702</v>
      </c>
      <c r="E156" s="4" t="s">
        <v>821</v>
      </c>
      <c r="F156" s="7" t="s">
        <v>820</v>
      </c>
      <c r="G156" s="4" t="s">
        <v>829</v>
      </c>
      <c r="H156" s="7" t="s">
        <v>828</v>
      </c>
      <c r="I156" s="209">
        <v>100</v>
      </c>
      <c r="J156" s="209">
        <v>100</v>
      </c>
      <c r="K156" s="209">
        <v>43.534590000000001</v>
      </c>
      <c r="L156" s="209">
        <v>56.465409999999999</v>
      </c>
      <c r="M156" s="207">
        <v>43.534590000000001</v>
      </c>
    </row>
    <row r="157" spans="1:13" ht="31" x14ac:dyDescent="0.35">
      <c r="A157" s="4" t="s">
        <v>701</v>
      </c>
      <c r="B157" s="4" t="s">
        <v>702</v>
      </c>
      <c r="C157" s="4" t="s">
        <v>703</v>
      </c>
      <c r="D157" s="4" t="s">
        <v>702</v>
      </c>
      <c r="E157" s="4" t="s">
        <v>819</v>
      </c>
      <c r="F157" s="7" t="s">
        <v>818</v>
      </c>
      <c r="G157" s="4" t="s">
        <v>829</v>
      </c>
      <c r="H157" s="7" t="s">
        <v>828</v>
      </c>
      <c r="I157" s="209">
        <v>600</v>
      </c>
      <c r="J157" s="209">
        <v>202.81504000000001</v>
      </c>
      <c r="K157" s="209">
        <v>80.875190000000003</v>
      </c>
      <c r="L157" s="209">
        <v>121.93985000000001</v>
      </c>
      <c r="M157" s="207">
        <v>39.87632771218545</v>
      </c>
    </row>
    <row r="158" spans="1:13" ht="31" x14ac:dyDescent="0.35">
      <c r="A158" s="4" t="s">
        <v>701</v>
      </c>
      <c r="B158" s="4" t="s">
        <v>702</v>
      </c>
      <c r="C158" s="4" t="s">
        <v>703</v>
      </c>
      <c r="D158" s="4" t="s">
        <v>702</v>
      </c>
      <c r="E158" s="4" t="s">
        <v>819</v>
      </c>
      <c r="F158" s="7" t="s">
        <v>818</v>
      </c>
      <c r="G158" s="4" t="s">
        <v>1546</v>
      </c>
      <c r="H158" s="7" t="s">
        <v>1547</v>
      </c>
      <c r="I158" s="209">
        <v>0</v>
      </c>
      <c r="J158" s="209">
        <v>397.18495999999999</v>
      </c>
      <c r="K158" s="209">
        <v>397.18495999999999</v>
      </c>
      <c r="L158" s="209">
        <v>0</v>
      </c>
      <c r="M158" s="207">
        <v>100</v>
      </c>
    </row>
    <row r="159" spans="1:13" x14ac:dyDescent="0.35">
      <c r="A159" s="241" t="s">
        <v>1602</v>
      </c>
      <c r="B159" s="241"/>
      <c r="C159" s="241"/>
      <c r="D159" s="241"/>
      <c r="E159" s="241"/>
      <c r="F159" s="241"/>
      <c r="G159" s="241"/>
      <c r="H159" s="241"/>
      <c r="I159" s="210">
        <v>700</v>
      </c>
      <c r="J159" s="210">
        <v>700</v>
      </c>
      <c r="K159" s="210">
        <v>521.59</v>
      </c>
      <c r="L159" s="210">
        <v>178.41</v>
      </c>
      <c r="M159" s="208">
        <v>74.510000000000005</v>
      </c>
    </row>
    <row r="160" spans="1:13" x14ac:dyDescent="0.35">
      <c r="A160" s="241" t="s">
        <v>706</v>
      </c>
      <c r="B160" s="241"/>
      <c r="C160" s="241"/>
      <c r="D160" s="241"/>
      <c r="E160" s="241"/>
      <c r="F160" s="241"/>
      <c r="G160" s="241"/>
      <c r="H160" s="241"/>
      <c r="I160" s="210">
        <v>700</v>
      </c>
      <c r="J160" s="210">
        <v>700</v>
      </c>
      <c r="K160" s="210">
        <v>521.59</v>
      </c>
      <c r="L160" s="210">
        <v>178.41</v>
      </c>
      <c r="M160" s="208">
        <v>74.510000000000005</v>
      </c>
    </row>
    <row r="161" spans="1:13" x14ac:dyDescent="0.35">
      <c r="A161" s="4" t="s">
        <v>707</v>
      </c>
      <c r="B161" s="4" t="s">
        <v>708</v>
      </c>
      <c r="C161" s="4" t="s">
        <v>709</v>
      </c>
      <c r="D161" s="4" t="s">
        <v>710</v>
      </c>
      <c r="E161" s="4" t="s">
        <v>821</v>
      </c>
      <c r="F161" s="7" t="s">
        <v>820</v>
      </c>
      <c r="G161" s="4" t="s">
        <v>827</v>
      </c>
      <c r="H161" s="7" t="s">
        <v>826</v>
      </c>
      <c r="I161" s="209">
        <v>1200</v>
      </c>
      <c r="J161" s="209">
        <v>1200</v>
      </c>
      <c r="K161" s="209">
        <v>245</v>
      </c>
      <c r="L161" s="209">
        <v>955</v>
      </c>
      <c r="M161" s="207">
        <v>20.416666666666668</v>
      </c>
    </row>
    <row r="162" spans="1:13" x14ac:dyDescent="0.35">
      <c r="A162" s="241" t="s">
        <v>1603</v>
      </c>
      <c r="B162" s="241"/>
      <c r="C162" s="241"/>
      <c r="D162" s="241"/>
      <c r="E162" s="241"/>
      <c r="F162" s="241"/>
      <c r="G162" s="241"/>
      <c r="H162" s="241"/>
      <c r="I162" s="210">
        <v>1200</v>
      </c>
      <c r="J162" s="210">
        <v>1200</v>
      </c>
      <c r="K162" s="210">
        <v>245</v>
      </c>
      <c r="L162" s="210">
        <v>955</v>
      </c>
      <c r="M162" s="208">
        <v>20.420000000000002</v>
      </c>
    </row>
    <row r="163" spans="1:13" x14ac:dyDescent="0.35">
      <c r="A163" s="241" t="s">
        <v>735</v>
      </c>
      <c r="B163" s="241"/>
      <c r="C163" s="241"/>
      <c r="D163" s="241"/>
      <c r="E163" s="241"/>
      <c r="F163" s="241"/>
      <c r="G163" s="241"/>
      <c r="H163" s="241"/>
      <c r="I163" s="210">
        <v>1200</v>
      </c>
      <c r="J163" s="210">
        <v>1200</v>
      </c>
      <c r="K163" s="210">
        <v>245</v>
      </c>
      <c r="L163" s="210">
        <v>955</v>
      </c>
      <c r="M163" s="208">
        <v>20.420000000000002</v>
      </c>
    </row>
    <row r="164" spans="1:13" x14ac:dyDescent="0.35">
      <c r="A164" s="4" t="s">
        <v>736</v>
      </c>
      <c r="B164" s="4" t="s">
        <v>737</v>
      </c>
      <c r="C164" s="4" t="s">
        <v>749</v>
      </c>
      <c r="D164" s="4" t="s">
        <v>750</v>
      </c>
      <c r="E164" s="4" t="s">
        <v>823</v>
      </c>
      <c r="F164" s="7" t="s">
        <v>822</v>
      </c>
      <c r="G164" s="4" t="s">
        <v>825</v>
      </c>
      <c r="H164" s="7" t="s">
        <v>824</v>
      </c>
      <c r="I164" s="209">
        <v>150</v>
      </c>
      <c r="J164" s="209">
        <v>150</v>
      </c>
      <c r="K164" s="209">
        <v>119.79121000000001</v>
      </c>
      <c r="L164" s="209">
        <v>30.20879</v>
      </c>
      <c r="M164" s="207">
        <v>79.860806666666676</v>
      </c>
    </row>
    <row r="165" spans="1:13" x14ac:dyDescent="0.35">
      <c r="A165" s="4" t="s">
        <v>736</v>
      </c>
      <c r="B165" s="4" t="s">
        <v>737</v>
      </c>
      <c r="C165" s="4" t="s">
        <v>749</v>
      </c>
      <c r="D165" s="4" t="s">
        <v>750</v>
      </c>
      <c r="E165" s="4" t="s">
        <v>823</v>
      </c>
      <c r="F165" s="7" t="s">
        <v>822</v>
      </c>
      <c r="G165" s="4" t="s">
        <v>1379</v>
      </c>
      <c r="H165" s="7" t="s">
        <v>1380</v>
      </c>
      <c r="I165" s="209">
        <v>650</v>
      </c>
      <c r="J165" s="209">
        <v>650</v>
      </c>
      <c r="K165" s="209">
        <v>586.75319999999999</v>
      </c>
      <c r="L165" s="209">
        <v>63.2468</v>
      </c>
      <c r="M165" s="207">
        <v>90.269723076923086</v>
      </c>
    </row>
    <row r="166" spans="1:13" ht="46.5" x14ac:dyDescent="0.35">
      <c r="A166" s="4" t="s">
        <v>736</v>
      </c>
      <c r="B166" s="4" t="s">
        <v>737</v>
      </c>
      <c r="C166" s="4" t="s">
        <v>749</v>
      </c>
      <c r="D166" s="4" t="s">
        <v>750</v>
      </c>
      <c r="E166" s="4" t="s">
        <v>843</v>
      </c>
      <c r="F166" s="7" t="s">
        <v>842</v>
      </c>
      <c r="G166" s="4" t="s">
        <v>1381</v>
      </c>
      <c r="H166" s="7" t="s">
        <v>1382</v>
      </c>
      <c r="I166" s="209">
        <v>400</v>
      </c>
      <c r="J166" s="209">
        <v>400</v>
      </c>
      <c r="K166" s="209">
        <v>169.4</v>
      </c>
      <c r="L166" s="209">
        <v>230.6</v>
      </c>
      <c r="M166" s="207">
        <v>42.35</v>
      </c>
    </row>
    <row r="167" spans="1:13" ht="46.5" x14ac:dyDescent="0.35">
      <c r="A167" s="4" t="s">
        <v>736</v>
      </c>
      <c r="B167" s="4" t="s">
        <v>737</v>
      </c>
      <c r="C167" s="4" t="s">
        <v>749</v>
      </c>
      <c r="D167" s="4" t="s">
        <v>750</v>
      </c>
      <c r="E167" s="4" t="s">
        <v>843</v>
      </c>
      <c r="F167" s="7" t="s">
        <v>842</v>
      </c>
      <c r="G167" s="4" t="s">
        <v>1383</v>
      </c>
      <c r="H167" s="7" t="s">
        <v>1384</v>
      </c>
      <c r="I167" s="209">
        <v>105</v>
      </c>
      <c r="J167" s="209">
        <v>0</v>
      </c>
      <c r="K167" s="209">
        <v>0</v>
      </c>
      <c r="L167" s="209">
        <v>0</v>
      </c>
      <c r="M167" s="207">
        <v>0</v>
      </c>
    </row>
    <row r="168" spans="1:13" x14ac:dyDescent="0.35">
      <c r="A168" s="4" t="s">
        <v>736</v>
      </c>
      <c r="B168" s="4" t="s">
        <v>737</v>
      </c>
      <c r="C168" s="4" t="s">
        <v>749</v>
      </c>
      <c r="D168" s="4" t="s">
        <v>750</v>
      </c>
      <c r="E168" s="4" t="s">
        <v>821</v>
      </c>
      <c r="F168" s="7" t="s">
        <v>820</v>
      </c>
      <c r="G168" s="4" t="s">
        <v>766</v>
      </c>
      <c r="H168" s="7" t="s">
        <v>767</v>
      </c>
      <c r="I168" s="209">
        <v>1000</v>
      </c>
      <c r="J168" s="209">
        <v>724.375</v>
      </c>
      <c r="K168" s="209">
        <v>584.9135</v>
      </c>
      <c r="L168" s="209">
        <v>139.4615</v>
      </c>
      <c r="M168" s="207">
        <v>80.747333908541847</v>
      </c>
    </row>
    <row r="169" spans="1:13" ht="31" x14ac:dyDescent="0.35">
      <c r="A169" s="4" t="s">
        <v>736</v>
      </c>
      <c r="B169" s="4" t="s">
        <v>737</v>
      </c>
      <c r="C169" s="4" t="s">
        <v>749</v>
      </c>
      <c r="D169" s="4" t="s">
        <v>750</v>
      </c>
      <c r="E169" s="4" t="s">
        <v>821</v>
      </c>
      <c r="F169" s="7" t="s">
        <v>820</v>
      </c>
      <c r="G169" s="4" t="s">
        <v>1278</v>
      </c>
      <c r="H169" s="7" t="s">
        <v>1695</v>
      </c>
      <c r="I169" s="209">
        <v>0</v>
      </c>
      <c r="J169" s="209">
        <v>75.625</v>
      </c>
      <c r="K169" s="209">
        <v>0</v>
      </c>
      <c r="L169" s="209">
        <v>75.625</v>
      </c>
      <c r="M169" s="207">
        <v>0</v>
      </c>
    </row>
    <row r="170" spans="1:13" x14ac:dyDescent="0.35">
      <c r="A170" s="4" t="s">
        <v>736</v>
      </c>
      <c r="B170" s="4" t="s">
        <v>737</v>
      </c>
      <c r="C170" s="4" t="s">
        <v>749</v>
      </c>
      <c r="D170" s="4" t="s">
        <v>750</v>
      </c>
      <c r="E170" s="4" t="s">
        <v>821</v>
      </c>
      <c r="F170" s="7" t="s">
        <v>820</v>
      </c>
      <c r="G170" s="4" t="s">
        <v>1383</v>
      </c>
      <c r="H170" s="7" t="s">
        <v>1384</v>
      </c>
      <c r="I170" s="209">
        <v>0</v>
      </c>
      <c r="J170" s="209">
        <v>105</v>
      </c>
      <c r="K170" s="209">
        <v>102.85</v>
      </c>
      <c r="L170" s="209">
        <v>2.15</v>
      </c>
      <c r="M170" s="207">
        <v>97.952380952380949</v>
      </c>
    </row>
    <row r="171" spans="1:13" x14ac:dyDescent="0.35">
      <c r="A171" s="4" t="s">
        <v>736</v>
      </c>
      <c r="B171" s="4" t="s">
        <v>737</v>
      </c>
      <c r="C171" s="4" t="s">
        <v>749</v>
      </c>
      <c r="D171" s="4" t="s">
        <v>750</v>
      </c>
      <c r="E171" s="4" t="s">
        <v>1385</v>
      </c>
      <c r="F171" s="7" t="s">
        <v>1386</v>
      </c>
      <c r="G171" s="4" t="s">
        <v>1387</v>
      </c>
      <c r="H171" s="7" t="s">
        <v>1388</v>
      </c>
      <c r="I171" s="209">
        <v>600</v>
      </c>
      <c r="J171" s="209">
        <v>515</v>
      </c>
      <c r="K171" s="209">
        <v>435.8</v>
      </c>
      <c r="L171" s="209">
        <v>79.2</v>
      </c>
      <c r="M171" s="207">
        <v>84.621359223300971</v>
      </c>
    </row>
    <row r="172" spans="1:13" x14ac:dyDescent="0.35">
      <c r="A172" s="4" t="s">
        <v>736</v>
      </c>
      <c r="B172" s="4" t="s">
        <v>737</v>
      </c>
      <c r="C172" s="4" t="s">
        <v>749</v>
      </c>
      <c r="D172" s="4" t="s">
        <v>750</v>
      </c>
      <c r="E172" s="4" t="s">
        <v>1385</v>
      </c>
      <c r="F172" s="7" t="s">
        <v>1386</v>
      </c>
      <c r="G172" s="4" t="s">
        <v>1680</v>
      </c>
      <c r="H172" s="7" t="s">
        <v>1681</v>
      </c>
      <c r="I172" s="209">
        <v>0</v>
      </c>
      <c r="J172" s="209">
        <v>85</v>
      </c>
      <c r="K172" s="209">
        <v>0</v>
      </c>
      <c r="L172" s="209">
        <v>85</v>
      </c>
      <c r="M172" s="207">
        <v>0</v>
      </c>
    </row>
    <row r="173" spans="1:13" ht="46.5" x14ac:dyDescent="0.35">
      <c r="A173" s="4" t="s">
        <v>736</v>
      </c>
      <c r="B173" s="4" t="s">
        <v>737</v>
      </c>
      <c r="C173" s="4" t="s">
        <v>749</v>
      </c>
      <c r="D173" s="4" t="s">
        <v>750</v>
      </c>
      <c r="E173" s="4" t="s">
        <v>817</v>
      </c>
      <c r="F173" s="7" t="s">
        <v>816</v>
      </c>
      <c r="G173" s="4" t="s">
        <v>815</v>
      </c>
      <c r="H173" s="7" t="s">
        <v>814</v>
      </c>
      <c r="I173" s="209">
        <v>610</v>
      </c>
      <c r="J173" s="209">
        <v>279.75</v>
      </c>
      <c r="K173" s="209">
        <v>272.47474999999997</v>
      </c>
      <c r="L173" s="209">
        <v>7.2752499999999998</v>
      </c>
      <c r="M173" s="207">
        <v>97.399374441465596</v>
      </c>
    </row>
    <row r="174" spans="1:13" ht="46.5" x14ac:dyDescent="0.35">
      <c r="A174" s="4" t="s">
        <v>736</v>
      </c>
      <c r="B174" s="4" t="s">
        <v>737</v>
      </c>
      <c r="C174" s="4" t="s">
        <v>749</v>
      </c>
      <c r="D174" s="4" t="s">
        <v>750</v>
      </c>
      <c r="E174" s="4" t="s">
        <v>817</v>
      </c>
      <c r="F174" s="7" t="s">
        <v>816</v>
      </c>
      <c r="G174" s="4" t="s">
        <v>1495</v>
      </c>
      <c r="H174" s="7" t="s">
        <v>1496</v>
      </c>
      <c r="I174" s="209">
        <v>0</v>
      </c>
      <c r="J174" s="209">
        <v>530.25</v>
      </c>
      <c r="K174" s="209">
        <v>530.20748000000003</v>
      </c>
      <c r="L174" s="209">
        <v>4.2520000000000002E-2</v>
      </c>
      <c r="M174" s="207">
        <v>99.991981140971234</v>
      </c>
    </row>
    <row r="175" spans="1:13" x14ac:dyDescent="0.35">
      <c r="A175" s="241" t="s">
        <v>1607</v>
      </c>
      <c r="B175" s="241"/>
      <c r="C175" s="241"/>
      <c r="D175" s="241"/>
      <c r="E175" s="241"/>
      <c r="F175" s="241"/>
      <c r="G175" s="241"/>
      <c r="H175" s="241"/>
      <c r="I175" s="210">
        <v>3515</v>
      </c>
      <c r="J175" s="210">
        <v>3515.01</v>
      </c>
      <c r="K175" s="210">
        <v>2802.18</v>
      </c>
      <c r="L175" s="210">
        <v>712.82</v>
      </c>
      <c r="M175" s="208">
        <v>79.72</v>
      </c>
    </row>
    <row r="176" spans="1:13" x14ac:dyDescent="0.35">
      <c r="A176" s="241" t="s">
        <v>777</v>
      </c>
      <c r="B176" s="241"/>
      <c r="C176" s="241"/>
      <c r="D176" s="241"/>
      <c r="E176" s="241"/>
      <c r="F176" s="241"/>
      <c r="G176" s="241"/>
      <c r="H176" s="241"/>
      <c r="I176" s="210">
        <v>3515</v>
      </c>
      <c r="J176" s="210">
        <v>3515.01</v>
      </c>
      <c r="K176" s="210">
        <v>2802.18</v>
      </c>
      <c r="L176" s="210">
        <v>712.82</v>
      </c>
      <c r="M176" s="208">
        <v>79.72</v>
      </c>
    </row>
    <row r="177" spans="1:13" x14ac:dyDescent="0.35">
      <c r="A177" s="241" t="s">
        <v>813</v>
      </c>
      <c r="B177" s="241"/>
      <c r="C177" s="241"/>
      <c r="D177" s="241"/>
      <c r="E177" s="241"/>
      <c r="F177" s="241"/>
      <c r="G177" s="241"/>
      <c r="H177" s="241"/>
      <c r="I177" s="210">
        <v>227018</v>
      </c>
      <c r="J177" s="210">
        <v>201255.7</v>
      </c>
      <c r="K177" s="210">
        <v>169587.03</v>
      </c>
      <c r="L177" s="210">
        <v>31668.67</v>
      </c>
      <c r="M177" s="208">
        <v>84.26</v>
      </c>
    </row>
    <row r="178" spans="1:13" x14ac:dyDescent="0.35">
      <c r="K178" s="182"/>
    </row>
  </sheetData>
  <mergeCells count="48">
    <mergeCell ref="H1:M1"/>
    <mergeCell ref="A1:G1"/>
    <mergeCell ref="I5:M5"/>
    <mergeCell ref="A3:M3"/>
    <mergeCell ref="A2:G2"/>
    <mergeCell ref="H2:M2"/>
    <mergeCell ref="A76:H76"/>
    <mergeCell ref="A9:H9"/>
    <mergeCell ref="A10:H10"/>
    <mergeCell ref="A33:H33"/>
    <mergeCell ref="A50:H50"/>
    <mergeCell ref="A64:H64"/>
    <mergeCell ref="A51:H51"/>
    <mergeCell ref="A58:H58"/>
    <mergeCell ref="A61:H61"/>
    <mergeCell ref="A62:H62"/>
    <mergeCell ref="A152:H152"/>
    <mergeCell ref="A132:H132"/>
    <mergeCell ref="A66:H66"/>
    <mergeCell ref="A19:H19"/>
    <mergeCell ref="A30:H30"/>
    <mergeCell ref="A34:H34"/>
    <mergeCell ref="A47:H47"/>
    <mergeCell ref="A39:H39"/>
    <mergeCell ref="A98:H98"/>
    <mergeCell ref="A99:H99"/>
    <mergeCell ref="A111:H111"/>
    <mergeCell ref="A122:H122"/>
    <mergeCell ref="A128:H128"/>
    <mergeCell ref="A67:H67"/>
    <mergeCell ref="A70:H70"/>
    <mergeCell ref="A73:H73"/>
    <mergeCell ref="A160:H160"/>
    <mergeCell ref="A77:H77"/>
    <mergeCell ref="A175:H175"/>
    <mergeCell ref="A176:H176"/>
    <mergeCell ref="A177:H177"/>
    <mergeCell ref="A134:H134"/>
    <mergeCell ref="A138:H138"/>
    <mergeCell ref="A143:H143"/>
    <mergeCell ref="A151:H151"/>
    <mergeCell ref="A154:H154"/>
    <mergeCell ref="A139:H139"/>
    <mergeCell ref="A141:H141"/>
    <mergeCell ref="A155:H155"/>
    <mergeCell ref="A159:H159"/>
    <mergeCell ref="A162:H162"/>
    <mergeCell ref="A163:H163"/>
  </mergeCells>
  <pageMargins left="0.51181102362204722" right="0.31496062992125984" top="0.78740157480314965" bottom="0.59055118110236227" header="0.31496062992125984" footer="0.31496062992125984"/>
  <pageSetup paperSize="9" scale="54" fitToHeight="0" orientation="portrait" r:id="rId1"/>
  <headerFooter>
    <oddHeader>&amp;LMěsto Humpolec&amp;CPlnění rozpisu kapitálových výdajů
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112E-9949-4F0A-A38C-147CB5887E79}">
  <sheetPr>
    <pageSetUpPr fitToPage="1"/>
  </sheetPr>
  <dimension ref="A1:I119"/>
  <sheetViews>
    <sheetView workbookViewId="0">
      <selection activeCell="L19" sqref="L19"/>
    </sheetView>
  </sheetViews>
  <sheetFormatPr defaultRowHeight="14.5" x14ac:dyDescent="0.35"/>
  <cols>
    <col min="1" max="1" width="8.1796875" customWidth="1"/>
    <col min="2" max="2" width="41.54296875" style="98" customWidth="1"/>
    <col min="3" max="3" width="9.54296875" style="93" bestFit="1" customWidth="1"/>
    <col min="4" max="4" width="28.54296875" style="108" customWidth="1"/>
    <col min="5" max="5" width="14.1796875" style="93" customWidth="1"/>
    <col min="6" max="6" width="12.26953125" style="93" customWidth="1"/>
    <col min="7" max="7" width="15.1796875" style="93" customWidth="1"/>
    <col min="8" max="8" width="12.7265625" style="93" bestFit="1" customWidth="1"/>
    <col min="9" max="9" width="9.453125" bestFit="1" customWidth="1"/>
  </cols>
  <sheetData>
    <row r="1" spans="1:9" ht="15.5" x14ac:dyDescent="0.35">
      <c r="A1" s="250" t="s">
        <v>0</v>
      </c>
      <c r="B1" s="250"/>
      <c r="C1" s="250"/>
      <c r="D1" s="109"/>
      <c r="E1" s="76"/>
      <c r="F1" s="76"/>
      <c r="G1" s="76"/>
      <c r="H1" s="76"/>
      <c r="I1" s="1"/>
    </row>
    <row r="2" spans="1:9" ht="15.5" x14ac:dyDescent="0.35">
      <c r="A2" s="250" t="s">
        <v>1</v>
      </c>
      <c r="B2" s="250"/>
      <c r="C2" s="250"/>
      <c r="D2" s="109"/>
      <c r="E2" s="76"/>
      <c r="F2" s="76"/>
      <c r="G2" s="76"/>
      <c r="H2" s="76"/>
      <c r="I2" s="1"/>
    </row>
    <row r="3" spans="1:9" ht="15.5" x14ac:dyDescent="0.35">
      <c r="A3" s="102"/>
      <c r="B3" s="102"/>
      <c r="C3" s="102"/>
      <c r="D3" s="109"/>
      <c r="E3" s="197"/>
      <c r="F3" s="76"/>
      <c r="G3" s="76"/>
      <c r="H3" s="76"/>
      <c r="I3" s="1"/>
    </row>
    <row r="4" spans="1:9" ht="15.5" x14ac:dyDescent="0.35">
      <c r="A4" s="268" t="s">
        <v>1682</v>
      </c>
      <c r="B4" s="268"/>
      <c r="C4" s="268"/>
      <c r="D4" s="268"/>
      <c r="E4" s="268"/>
      <c r="F4" s="268"/>
      <c r="G4" s="268"/>
      <c r="H4" s="76"/>
      <c r="I4" s="1"/>
    </row>
    <row r="5" spans="1:9" ht="16.5" customHeight="1" thickBot="1" x14ac:dyDescent="0.4">
      <c r="A5" s="269" t="s">
        <v>1508</v>
      </c>
      <c r="B5" s="269"/>
      <c r="C5" s="269"/>
      <c r="D5" s="269"/>
      <c r="E5" s="269"/>
      <c r="F5" s="269"/>
      <c r="G5" s="269"/>
      <c r="H5" s="76"/>
      <c r="I5" s="1"/>
    </row>
    <row r="6" spans="1:9" ht="31.5" thickBot="1" x14ac:dyDescent="0.4">
      <c r="A6" s="110" t="s">
        <v>2</v>
      </c>
      <c r="B6" s="111" t="s">
        <v>3</v>
      </c>
      <c r="C6" s="264" t="s">
        <v>1500</v>
      </c>
      <c r="D6" s="265"/>
      <c r="E6" s="265"/>
      <c r="F6" s="265"/>
      <c r="G6" s="266"/>
      <c r="H6" s="76"/>
      <c r="I6" s="1"/>
    </row>
    <row r="7" spans="1:9" ht="31.5" thickBot="1" x14ac:dyDescent="0.4">
      <c r="A7" s="112"/>
      <c r="B7" s="113"/>
      <c r="C7" s="114" t="s">
        <v>7</v>
      </c>
      <c r="D7" s="115" t="s">
        <v>8</v>
      </c>
      <c r="E7" s="115" t="s">
        <v>1501</v>
      </c>
      <c r="F7" s="115" t="s">
        <v>9</v>
      </c>
      <c r="G7" s="131" t="s">
        <v>10</v>
      </c>
      <c r="H7" s="76"/>
      <c r="I7" s="1"/>
    </row>
    <row r="8" spans="1:9" ht="31" x14ac:dyDescent="0.35">
      <c r="A8" s="116" t="s">
        <v>11</v>
      </c>
      <c r="B8" s="129" t="s">
        <v>12</v>
      </c>
      <c r="C8" s="117">
        <v>2580</v>
      </c>
      <c r="D8" s="118">
        <v>2430</v>
      </c>
      <c r="E8" s="119">
        <v>2036.8154500000001</v>
      </c>
      <c r="F8" s="119">
        <v>393.18455</v>
      </c>
      <c r="G8" s="191">
        <v>83.819565843621405</v>
      </c>
      <c r="H8" s="76"/>
      <c r="I8" s="1"/>
    </row>
    <row r="9" spans="1:9" ht="15.5" x14ac:dyDescent="0.35">
      <c r="A9" s="116" t="s">
        <v>38</v>
      </c>
      <c r="B9" s="129" t="s">
        <v>39</v>
      </c>
      <c r="C9" s="82">
        <v>175</v>
      </c>
      <c r="D9" s="120">
        <v>235</v>
      </c>
      <c r="E9" s="74">
        <v>171.11099999999999</v>
      </c>
      <c r="F9" s="74">
        <v>63.889000000000003</v>
      </c>
      <c r="G9" s="192">
        <v>72.813191489361699</v>
      </c>
      <c r="H9" s="76"/>
      <c r="I9" s="1"/>
    </row>
    <row r="10" spans="1:9" ht="15.5" x14ac:dyDescent="0.35">
      <c r="A10" s="116" t="s">
        <v>49</v>
      </c>
      <c r="B10" s="129" t="s">
        <v>50</v>
      </c>
      <c r="C10" s="82">
        <v>42425</v>
      </c>
      <c r="D10" s="120">
        <v>37635</v>
      </c>
      <c r="E10" s="74">
        <v>30849.283490000002</v>
      </c>
      <c r="F10" s="74">
        <v>6785.7165100000002</v>
      </c>
      <c r="G10" s="192">
        <v>81.96966517869005</v>
      </c>
      <c r="H10" s="76"/>
      <c r="I10" s="1"/>
    </row>
    <row r="11" spans="1:9" ht="15.5" x14ac:dyDescent="0.35">
      <c r="A11" s="116" t="s">
        <v>107</v>
      </c>
      <c r="B11" s="129" t="s">
        <v>108</v>
      </c>
      <c r="C11" s="82">
        <v>93144</v>
      </c>
      <c r="D11" s="120">
        <v>81829</v>
      </c>
      <c r="E11" s="74">
        <v>74011.737989999994</v>
      </c>
      <c r="F11" s="74">
        <v>7817.2620100000004</v>
      </c>
      <c r="G11" s="192">
        <v>90.446831795573701</v>
      </c>
      <c r="H11" s="76"/>
      <c r="I11" s="1"/>
    </row>
    <row r="12" spans="1:9" ht="15.5" x14ac:dyDescent="0.35">
      <c r="A12" s="116" t="s">
        <v>135</v>
      </c>
      <c r="B12" s="129" t="s">
        <v>136</v>
      </c>
      <c r="C12" s="82">
        <v>93622</v>
      </c>
      <c r="D12" s="120">
        <v>99220.665999999997</v>
      </c>
      <c r="E12" s="74">
        <v>96103.967789999995</v>
      </c>
      <c r="F12" s="74">
        <v>3116.69821</v>
      </c>
      <c r="G12" s="192">
        <v>96.858821518089798</v>
      </c>
      <c r="H12" s="76"/>
      <c r="I12" s="1"/>
    </row>
    <row r="13" spans="1:9" ht="15.5" x14ac:dyDescent="0.35">
      <c r="A13" s="116" t="s">
        <v>173</v>
      </c>
      <c r="B13" s="129" t="s">
        <v>136</v>
      </c>
      <c r="C13" s="82">
        <v>5264</v>
      </c>
      <c r="D13" s="120">
        <v>4602.8</v>
      </c>
      <c r="E13" s="74">
        <v>3977.41608</v>
      </c>
      <c r="F13" s="74">
        <v>625.38391999999999</v>
      </c>
      <c r="G13" s="192">
        <v>86.412967758755542</v>
      </c>
      <c r="H13" s="76"/>
      <c r="I13" s="1"/>
    </row>
    <row r="14" spans="1:9" ht="15.5" x14ac:dyDescent="0.35">
      <c r="A14" s="116" t="s">
        <v>191</v>
      </c>
      <c r="B14" s="129" t="s">
        <v>192</v>
      </c>
      <c r="C14" s="82">
        <v>44865</v>
      </c>
      <c r="D14" s="120">
        <v>45362.400000000001</v>
      </c>
      <c r="E14" s="74">
        <v>41271.54823</v>
      </c>
      <c r="F14" s="74">
        <v>4090.8517700000002</v>
      </c>
      <c r="G14" s="192">
        <v>90.981844501172773</v>
      </c>
      <c r="H14" s="76"/>
      <c r="I14" s="1"/>
    </row>
    <row r="15" spans="1:9" ht="15.5" x14ac:dyDescent="0.35">
      <c r="A15" s="116" t="s">
        <v>275</v>
      </c>
      <c r="B15" s="129" t="s">
        <v>276</v>
      </c>
      <c r="C15" s="82">
        <v>43582.3</v>
      </c>
      <c r="D15" s="120">
        <v>35682.300000000003</v>
      </c>
      <c r="E15" s="74">
        <v>30479.478640000001</v>
      </c>
      <c r="F15" s="74">
        <v>5202.8213599999999</v>
      </c>
      <c r="G15" s="192">
        <v>85.419041485554459</v>
      </c>
      <c r="H15" s="76"/>
      <c r="I15" s="1"/>
    </row>
    <row r="16" spans="1:9" ht="31" x14ac:dyDescent="0.35">
      <c r="A16" s="116" t="s">
        <v>381</v>
      </c>
      <c r="B16" s="129" t="s">
        <v>382</v>
      </c>
      <c r="C16" s="82">
        <v>96410.187000000005</v>
      </c>
      <c r="D16" s="120">
        <v>90527.187000000005</v>
      </c>
      <c r="E16" s="74">
        <v>55413.345889999997</v>
      </c>
      <c r="F16" s="74">
        <v>35113.841110000001</v>
      </c>
      <c r="G16" s="192">
        <v>61.211827878844844</v>
      </c>
      <c r="H16" s="76"/>
      <c r="I16" s="1"/>
    </row>
    <row r="17" spans="1:9" ht="15.5" x14ac:dyDescent="0.35">
      <c r="A17" s="116" t="s">
        <v>539</v>
      </c>
      <c r="B17" s="129" t="s">
        <v>540</v>
      </c>
      <c r="C17" s="82">
        <v>46560</v>
      </c>
      <c r="D17" s="120">
        <v>45802</v>
      </c>
      <c r="E17" s="74">
        <v>39768.52334</v>
      </c>
      <c r="F17" s="74">
        <v>6033.4766600000003</v>
      </c>
      <c r="G17" s="192">
        <v>86.827045412864067</v>
      </c>
      <c r="H17" s="76"/>
      <c r="I17" s="1"/>
    </row>
    <row r="18" spans="1:9" ht="31" x14ac:dyDescent="0.35">
      <c r="A18" s="116" t="s">
        <v>619</v>
      </c>
      <c r="B18" s="129" t="s">
        <v>1480</v>
      </c>
      <c r="C18" s="82">
        <v>70</v>
      </c>
      <c r="D18" s="120">
        <v>70</v>
      </c>
      <c r="E18" s="74">
        <v>46.188000000000002</v>
      </c>
      <c r="F18" s="74">
        <v>23.812000000000001</v>
      </c>
      <c r="G18" s="192">
        <v>65.982857142857142</v>
      </c>
      <c r="H18" s="76"/>
      <c r="I18" s="1"/>
    </row>
    <row r="19" spans="1:9" ht="46.5" x14ac:dyDescent="0.35">
      <c r="A19" s="116" t="s">
        <v>624</v>
      </c>
      <c r="B19" s="129" t="s">
        <v>625</v>
      </c>
      <c r="C19" s="82">
        <v>4540.5</v>
      </c>
      <c r="D19" s="120">
        <v>4540.5</v>
      </c>
      <c r="E19" s="74">
        <v>4525.5</v>
      </c>
      <c r="F19" s="74">
        <v>15</v>
      </c>
      <c r="G19" s="192">
        <v>99.66963990749916</v>
      </c>
      <c r="H19" s="76"/>
      <c r="I19" s="1"/>
    </row>
    <row r="20" spans="1:9" ht="15.5" x14ac:dyDescent="0.35">
      <c r="A20" s="116" t="s">
        <v>688</v>
      </c>
      <c r="B20" s="129" t="s">
        <v>689</v>
      </c>
      <c r="C20" s="82">
        <v>10287</v>
      </c>
      <c r="D20" s="120">
        <v>10287</v>
      </c>
      <c r="E20" s="74">
        <v>9395.3287400000008</v>
      </c>
      <c r="F20" s="74">
        <v>891.67125999999996</v>
      </c>
      <c r="G20" s="192">
        <v>91.332057353941863</v>
      </c>
      <c r="H20" s="76"/>
      <c r="I20" s="1"/>
    </row>
    <row r="21" spans="1:9" ht="15.5" x14ac:dyDescent="0.35">
      <c r="A21" s="116" t="s">
        <v>701</v>
      </c>
      <c r="B21" s="129" t="s">
        <v>702</v>
      </c>
      <c r="C21" s="82">
        <v>1520</v>
      </c>
      <c r="D21" s="120">
        <v>1520</v>
      </c>
      <c r="E21" s="74">
        <v>869.70887000000005</v>
      </c>
      <c r="F21" s="74">
        <v>650.29112999999995</v>
      </c>
      <c r="G21" s="192">
        <v>57.217688815789472</v>
      </c>
      <c r="H21" s="76"/>
      <c r="I21" s="1"/>
    </row>
    <row r="22" spans="1:9" ht="31" x14ac:dyDescent="0.35">
      <c r="A22" s="116" t="s">
        <v>707</v>
      </c>
      <c r="B22" s="129" t="s">
        <v>708</v>
      </c>
      <c r="C22" s="82">
        <v>3515.7</v>
      </c>
      <c r="D22" s="120">
        <v>3535.7</v>
      </c>
      <c r="E22" s="74">
        <v>1660.13338</v>
      </c>
      <c r="F22" s="74">
        <v>1875.5666200000001</v>
      </c>
      <c r="G22" s="192">
        <v>46.95345702406879</v>
      </c>
      <c r="H22" s="76"/>
      <c r="I22" s="1"/>
    </row>
    <row r="23" spans="1:9" ht="31" x14ac:dyDescent="0.35">
      <c r="A23" s="116" t="s">
        <v>736</v>
      </c>
      <c r="B23" s="129" t="s">
        <v>737</v>
      </c>
      <c r="C23" s="82">
        <v>73191</v>
      </c>
      <c r="D23" s="120">
        <v>75827.231960000005</v>
      </c>
      <c r="E23" s="74">
        <v>67549.416790000003</v>
      </c>
      <c r="F23" s="74">
        <v>8277.8151699999999</v>
      </c>
      <c r="G23" s="192">
        <v>89.08332144529993</v>
      </c>
      <c r="H23" s="76"/>
      <c r="I23" s="1"/>
    </row>
    <row r="24" spans="1:9" ht="15.5" x14ac:dyDescent="0.35">
      <c r="A24" s="116" t="s">
        <v>778</v>
      </c>
      <c r="B24" s="129" t="s">
        <v>779</v>
      </c>
      <c r="C24" s="82">
        <v>600</v>
      </c>
      <c r="D24" s="120">
        <v>600</v>
      </c>
      <c r="E24" s="74">
        <v>6.9806800000000004</v>
      </c>
      <c r="F24" s="74">
        <v>593.01931999999999</v>
      </c>
      <c r="G24" s="192">
        <v>1.1634466666666665</v>
      </c>
      <c r="H24" s="76"/>
      <c r="I24" s="1"/>
    </row>
    <row r="25" spans="1:9" ht="15.5" x14ac:dyDescent="0.35">
      <c r="A25" s="116" t="s">
        <v>786</v>
      </c>
      <c r="B25" s="129" t="s">
        <v>787</v>
      </c>
      <c r="C25" s="82">
        <v>27700</v>
      </c>
      <c r="D25" s="120">
        <v>23684.400000000001</v>
      </c>
      <c r="E25" s="74">
        <v>18763.439399999999</v>
      </c>
      <c r="F25" s="74">
        <v>4920.9606000000003</v>
      </c>
      <c r="G25" s="192">
        <v>79.222777017783855</v>
      </c>
      <c r="H25" s="76"/>
      <c r="I25" s="1"/>
    </row>
    <row r="26" spans="1:9" ht="16" thickBot="1" x14ac:dyDescent="0.4">
      <c r="A26" s="121" t="s">
        <v>802</v>
      </c>
      <c r="B26" s="130" t="s">
        <v>803</v>
      </c>
      <c r="C26" s="122">
        <v>306.21603999999996</v>
      </c>
      <c r="D26" s="123">
        <v>358.83231999999998</v>
      </c>
      <c r="E26" s="124">
        <v>346.33832000000001</v>
      </c>
      <c r="F26" s="124">
        <v>12.494</v>
      </c>
      <c r="G26" s="193">
        <v>96.518150873366153</v>
      </c>
      <c r="H26" s="76"/>
      <c r="I26" s="1"/>
    </row>
    <row r="27" spans="1:9" ht="16" thickBot="1" x14ac:dyDescent="0.4">
      <c r="A27" s="223" t="s">
        <v>813</v>
      </c>
      <c r="B27" s="267"/>
      <c r="C27" s="80">
        <v>590357.90304</v>
      </c>
      <c r="D27" s="81">
        <v>563750.02</v>
      </c>
      <c r="E27" s="81">
        <v>477246.28</v>
      </c>
      <c r="F27" s="81">
        <v>86503.75</v>
      </c>
      <c r="G27" s="72">
        <v>84.66</v>
      </c>
      <c r="H27" s="76"/>
      <c r="I27" s="1"/>
    </row>
    <row r="28" spans="1:9" ht="15.5" x14ac:dyDescent="0.35">
      <c r="A28" s="1"/>
      <c r="B28" s="5"/>
      <c r="C28" s="76"/>
      <c r="D28" s="109"/>
      <c r="E28" s="76"/>
      <c r="F28" s="76"/>
      <c r="G28" s="76"/>
      <c r="H28" s="76"/>
      <c r="I28" s="1"/>
    </row>
    <row r="29" spans="1:9" ht="15.5" x14ac:dyDescent="0.35">
      <c r="A29" s="1"/>
      <c r="B29" s="5"/>
      <c r="C29" s="76"/>
      <c r="D29" s="109"/>
      <c r="E29" s="76"/>
      <c r="F29" s="76"/>
      <c r="G29" s="76"/>
      <c r="H29" s="76"/>
      <c r="I29" s="1"/>
    </row>
    <row r="30" spans="1:9" ht="15.5" x14ac:dyDescent="0.35">
      <c r="A30" s="1"/>
      <c r="B30" s="5"/>
      <c r="C30" s="76"/>
      <c r="D30" s="109"/>
      <c r="E30" s="76"/>
      <c r="F30" s="76"/>
      <c r="G30" s="76"/>
      <c r="H30" s="76"/>
      <c r="I30" s="1"/>
    </row>
    <row r="31" spans="1:9" ht="16" thickBot="1" x14ac:dyDescent="0.4">
      <c r="A31" s="250" t="s">
        <v>1508</v>
      </c>
      <c r="B31" s="250"/>
      <c r="C31" s="250"/>
      <c r="D31" s="250"/>
      <c r="E31" s="250"/>
      <c r="F31" s="250"/>
      <c r="G31" s="250"/>
      <c r="H31" s="250"/>
      <c r="I31" s="250"/>
    </row>
    <row r="32" spans="1:9" ht="31.5" thickBot="1" x14ac:dyDescent="0.4">
      <c r="A32" s="2" t="s">
        <v>2</v>
      </c>
      <c r="B32" s="3" t="s">
        <v>3</v>
      </c>
      <c r="C32" s="3" t="s">
        <v>1548</v>
      </c>
      <c r="D32" s="3" t="s">
        <v>3</v>
      </c>
      <c r="E32" s="261" t="s">
        <v>1500</v>
      </c>
      <c r="F32" s="262"/>
      <c r="G32" s="262"/>
      <c r="H32" s="262"/>
      <c r="I32" s="263"/>
    </row>
    <row r="33" spans="1:9" ht="31" x14ac:dyDescent="0.35">
      <c r="A33" s="2"/>
      <c r="B33" s="3"/>
      <c r="C33" s="3"/>
      <c r="D33" s="3"/>
      <c r="E33" s="77" t="s">
        <v>7</v>
      </c>
      <c r="F33" s="78" t="s">
        <v>8</v>
      </c>
      <c r="G33" s="78" t="s">
        <v>1501</v>
      </c>
      <c r="H33" s="78" t="s">
        <v>9</v>
      </c>
      <c r="I33" s="177" t="s">
        <v>10</v>
      </c>
    </row>
    <row r="34" spans="1:9" ht="56.5" x14ac:dyDescent="0.35">
      <c r="A34" s="194" t="s">
        <v>11</v>
      </c>
      <c r="B34" s="194" t="s">
        <v>12</v>
      </c>
      <c r="C34" s="194" t="s">
        <v>13</v>
      </c>
      <c r="D34" s="194" t="s">
        <v>14</v>
      </c>
      <c r="E34" s="195">
        <v>678</v>
      </c>
      <c r="F34" s="195">
        <v>678</v>
      </c>
      <c r="G34" s="195">
        <v>522.41364999999996</v>
      </c>
      <c r="H34" s="195">
        <v>155.58635000000001</v>
      </c>
      <c r="I34" s="195">
        <v>77.052160766961649</v>
      </c>
    </row>
    <row r="35" spans="1:9" x14ac:dyDescent="0.35">
      <c r="A35" s="194" t="s">
        <v>11</v>
      </c>
      <c r="B35" s="194" t="s">
        <v>12</v>
      </c>
      <c r="C35" s="194" t="s">
        <v>21</v>
      </c>
      <c r="D35" s="194" t="s">
        <v>22</v>
      </c>
      <c r="E35" s="195">
        <v>1000</v>
      </c>
      <c r="F35" s="195">
        <v>1000</v>
      </c>
      <c r="G35" s="195">
        <v>910.01559999999995</v>
      </c>
      <c r="H35" s="195">
        <v>89.984399999999994</v>
      </c>
      <c r="I35" s="195">
        <v>91.001559999999998</v>
      </c>
    </row>
    <row r="36" spans="1:9" ht="28.5" x14ac:dyDescent="0.35">
      <c r="A36" s="194" t="s">
        <v>11</v>
      </c>
      <c r="B36" s="194" t="s">
        <v>12</v>
      </c>
      <c r="C36" s="194" t="s">
        <v>23</v>
      </c>
      <c r="D36" s="194" t="s">
        <v>24</v>
      </c>
      <c r="E36" s="195">
        <v>902</v>
      </c>
      <c r="F36" s="195">
        <v>752</v>
      </c>
      <c r="G36" s="195">
        <v>604.38620000000003</v>
      </c>
      <c r="H36" s="195">
        <v>147.6138</v>
      </c>
      <c r="I36" s="195">
        <v>80.370505319148933</v>
      </c>
    </row>
    <row r="37" spans="1:9" x14ac:dyDescent="0.35">
      <c r="A37" s="259" t="s">
        <v>37</v>
      </c>
      <c r="B37" s="259"/>
      <c r="C37" s="259"/>
      <c r="D37" s="259"/>
      <c r="E37" s="196">
        <v>2580</v>
      </c>
      <c r="F37" s="196">
        <v>2430</v>
      </c>
      <c r="G37" s="196">
        <v>2036.82</v>
      </c>
      <c r="H37" s="196">
        <v>393.18</v>
      </c>
      <c r="I37" s="196">
        <v>83.82</v>
      </c>
    </row>
    <row r="38" spans="1:9" x14ac:dyDescent="0.35">
      <c r="A38" s="194" t="s">
        <v>38</v>
      </c>
      <c r="B38" s="194" t="s">
        <v>39</v>
      </c>
      <c r="C38" s="194" t="s">
        <v>40</v>
      </c>
      <c r="D38" s="194" t="s">
        <v>41</v>
      </c>
      <c r="E38" s="195">
        <v>175</v>
      </c>
      <c r="F38" s="195">
        <v>235</v>
      </c>
      <c r="G38" s="195">
        <v>171.11099999999999</v>
      </c>
      <c r="H38" s="195">
        <v>63.889000000000003</v>
      </c>
      <c r="I38" s="195">
        <v>72.813191489361699</v>
      </c>
    </row>
    <row r="39" spans="1:9" x14ac:dyDescent="0.35">
      <c r="A39" s="259" t="s">
        <v>48</v>
      </c>
      <c r="B39" s="259"/>
      <c r="C39" s="259"/>
      <c r="D39" s="259"/>
      <c r="E39" s="196">
        <v>175</v>
      </c>
      <c r="F39" s="196">
        <v>235</v>
      </c>
      <c r="G39" s="196">
        <v>171.11</v>
      </c>
      <c r="H39" s="196">
        <v>63.89</v>
      </c>
      <c r="I39" s="196">
        <v>72.81</v>
      </c>
    </row>
    <row r="40" spans="1:9" x14ac:dyDescent="0.35">
      <c r="A40" s="194" t="s">
        <v>49</v>
      </c>
      <c r="B40" s="194" t="s">
        <v>50</v>
      </c>
      <c r="C40" s="194" t="s">
        <v>51</v>
      </c>
      <c r="D40" s="194" t="s">
        <v>52</v>
      </c>
      <c r="E40" s="195">
        <v>16620</v>
      </c>
      <c r="F40" s="195">
        <v>17160</v>
      </c>
      <c r="G40" s="195">
        <v>13015.452799999999</v>
      </c>
      <c r="H40" s="195">
        <v>4144.5472</v>
      </c>
      <c r="I40" s="195">
        <v>75.847627039627042</v>
      </c>
    </row>
    <row r="41" spans="1:9" ht="28.5" x14ac:dyDescent="0.35">
      <c r="A41" s="194" t="s">
        <v>49</v>
      </c>
      <c r="B41" s="194" t="s">
        <v>50</v>
      </c>
      <c r="C41" s="194" t="s">
        <v>84</v>
      </c>
      <c r="D41" s="194" t="s">
        <v>85</v>
      </c>
      <c r="E41" s="195">
        <v>25605</v>
      </c>
      <c r="F41" s="195">
        <v>19075</v>
      </c>
      <c r="G41" s="195">
        <v>16771.169259999999</v>
      </c>
      <c r="H41" s="195">
        <v>2303.8307399999999</v>
      </c>
      <c r="I41" s="195">
        <v>87.922250380078637</v>
      </c>
    </row>
    <row r="42" spans="1:9" x14ac:dyDescent="0.35">
      <c r="A42" s="194" t="s">
        <v>49</v>
      </c>
      <c r="B42" s="194" t="s">
        <v>50</v>
      </c>
      <c r="C42" s="194" t="s">
        <v>93</v>
      </c>
      <c r="D42" s="194" t="s">
        <v>94</v>
      </c>
      <c r="E42" s="195">
        <v>100</v>
      </c>
      <c r="F42" s="195">
        <v>1300</v>
      </c>
      <c r="G42" s="195">
        <v>1018.54139</v>
      </c>
      <c r="H42" s="195">
        <v>281.45861000000002</v>
      </c>
      <c r="I42" s="195">
        <v>78.349337692307699</v>
      </c>
    </row>
    <row r="43" spans="1:9" ht="28.5" x14ac:dyDescent="0.35">
      <c r="A43" s="194" t="s">
        <v>49</v>
      </c>
      <c r="B43" s="194" t="s">
        <v>50</v>
      </c>
      <c r="C43" s="194" t="s">
        <v>97</v>
      </c>
      <c r="D43" s="194" t="s">
        <v>98</v>
      </c>
      <c r="E43" s="195">
        <v>20</v>
      </c>
      <c r="F43" s="195">
        <v>20</v>
      </c>
      <c r="G43" s="195">
        <v>0</v>
      </c>
      <c r="H43" s="195">
        <v>20</v>
      </c>
      <c r="I43" s="195">
        <v>0</v>
      </c>
    </row>
    <row r="44" spans="1:9" ht="28.5" x14ac:dyDescent="0.35">
      <c r="A44" s="194" t="s">
        <v>49</v>
      </c>
      <c r="B44" s="194" t="s">
        <v>50</v>
      </c>
      <c r="C44" s="194" t="s">
        <v>101</v>
      </c>
      <c r="D44" s="194" t="s">
        <v>102</v>
      </c>
      <c r="E44" s="195">
        <v>80</v>
      </c>
      <c r="F44" s="195">
        <v>80</v>
      </c>
      <c r="G44" s="195">
        <v>44.120040000000003</v>
      </c>
      <c r="H44" s="195">
        <v>35.879959999999997</v>
      </c>
      <c r="I44" s="195">
        <v>55.15005</v>
      </c>
    </row>
    <row r="45" spans="1:9" x14ac:dyDescent="0.35">
      <c r="A45" s="259" t="s">
        <v>106</v>
      </c>
      <c r="B45" s="259"/>
      <c r="C45" s="259"/>
      <c r="D45" s="259"/>
      <c r="E45" s="196">
        <v>42425</v>
      </c>
      <c r="F45" s="196">
        <v>37635</v>
      </c>
      <c r="G45" s="196">
        <v>30849.279999999999</v>
      </c>
      <c r="H45" s="196">
        <v>6785.72</v>
      </c>
      <c r="I45" s="196">
        <v>81.97</v>
      </c>
    </row>
    <row r="46" spans="1:9" x14ac:dyDescent="0.35">
      <c r="A46" s="194" t="s">
        <v>107</v>
      </c>
      <c r="B46" s="194" t="s">
        <v>108</v>
      </c>
      <c r="C46" s="194" t="s">
        <v>109</v>
      </c>
      <c r="D46" s="194" t="s">
        <v>110</v>
      </c>
      <c r="E46" s="195">
        <v>33614</v>
      </c>
      <c r="F46" s="195">
        <v>31013.99999</v>
      </c>
      <c r="G46" s="195">
        <v>27745.759290000002</v>
      </c>
      <c r="H46" s="195">
        <v>3268.2406999999998</v>
      </c>
      <c r="I46" s="195">
        <v>89.462047136603488</v>
      </c>
    </row>
    <row r="47" spans="1:9" ht="28.5" x14ac:dyDescent="0.35">
      <c r="A47" s="194" t="s">
        <v>107</v>
      </c>
      <c r="B47" s="194" t="s">
        <v>108</v>
      </c>
      <c r="C47" s="194" t="s">
        <v>120</v>
      </c>
      <c r="D47" s="194" t="s">
        <v>121</v>
      </c>
      <c r="E47" s="195">
        <v>52830</v>
      </c>
      <c r="F47" s="195">
        <v>43291.000010000003</v>
      </c>
      <c r="G47" s="195">
        <v>38834.545890000001</v>
      </c>
      <c r="H47" s="195">
        <v>4456.4541200000003</v>
      </c>
      <c r="I47" s="195">
        <v>89.705818486589394</v>
      </c>
    </row>
    <row r="48" spans="1:9" x14ac:dyDescent="0.35">
      <c r="A48" s="194" t="s">
        <v>107</v>
      </c>
      <c r="B48" s="194" t="s">
        <v>108</v>
      </c>
      <c r="C48" s="194" t="s">
        <v>130</v>
      </c>
      <c r="D48" s="194" t="s">
        <v>131</v>
      </c>
      <c r="E48" s="195">
        <v>6700</v>
      </c>
      <c r="F48" s="195">
        <v>7524</v>
      </c>
      <c r="G48" s="195">
        <v>7431.4328100000002</v>
      </c>
      <c r="H48" s="195">
        <v>92.567189999999997</v>
      </c>
      <c r="I48" s="195">
        <v>98.769707735247209</v>
      </c>
    </row>
    <row r="49" spans="1:9" x14ac:dyDescent="0.35">
      <c r="A49" s="259" t="s">
        <v>134</v>
      </c>
      <c r="B49" s="259"/>
      <c r="C49" s="259"/>
      <c r="D49" s="259"/>
      <c r="E49" s="196">
        <v>93144</v>
      </c>
      <c r="F49" s="196">
        <v>81829</v>
      </c>
      <c r="G49" s="196">
        <v>74011.740000000005</v>
      </c>
      <c r="H49" s="196">
        <v>7817.26</v>
      </c>
      <c r="I49" s="196">
        <v>90.45</v>
      </c>
    </row>
    <row r="50" spans="1:9" x14ac:dyDescent="0.35">
      <c r="A50" s="194" t="s">
        <v>135</v>
      </c>
      <c r="B50" s="194" t="s">
        <v>136</v>
      </c>
      <c r="C50" s="194" t="s">
        <v>137</v>
      </c>
      <c r="D50" s="194" t="s">
        <v>138</v>
      </c>
      <c r="E50" s="195">
        <v>72793</v>
      </c>
      <c r="F50" s="195">
        <v>74234.854000000007</v>
      </c>
      <c r="G50" s="195">
        <v>71701.614790000007</v>
      </c>
      <c r="H50" s="195">
        <v>2533.2392100000002</v>
      </c>
      <c r="I50" s="195">
        <v>96.587533923081466</v>
      </c>
    </row>
    <row r="51" spans="1:9" x14ac:dyDescent="0.35">
      <c r="A51" s="194" t="s">
        <v>135</v>
      </c>
      <c r="B51" s="194" t="s">
        <v>136</v>
      </c>
      <c r="C51" s="194" t="s">
        <v>147</v>
      </c>
      <c r="D51" s="194" t="s">
        <v>148</v>
      </c>
      <c r="E51" s="195">
        <v>20579</v>
      </c>
      <c r="F51" s="195">
        <v>24681.812000000002</v>
      </c>
      <c r="G51" s="195">
        <v>24108.402999999998</v>
      </c>
      <c r="H51" s="195">
        <v>573.40899999999999</v>
      </c>
      <c r="I51" s="195">
        <v>97.676795366563837</v>
      </c>
    </row>
    <row r="52" spans="1:9" ht="28.5" x14ac:dyDescent="0.35">
      <c r="A52" s="194" t="s">
        <v>135</v>
      </c>
      <c r="B52" s="194" t="s">
        <v>136</v>
      </c>
      <c r="C52" s="194" t="s">
        <v>162</v>
      </c>
      <c r="D52" s="194" t="s">
        <v>163</v>
      </c>
      <c r="E52" s="195">
        <v>150</v>
      </c>
      <c r="F52" s="195">
        <v>150</v>
      </c>
      <c r="G52" s="195">
        <v>139.94999999999999</v>
      </c>
      <c r="H52" s="195">
        <v>10.050000000000001</v>
      </c>
      <c r="I52" s="195">
        <v>93.3</v>
      </c>
    </row>
    <row r="53" spans="1:9" x14ac:dyDescent="0.35">
      <c r="A53" s="194" t="s">
        <v>135</v>
      </c>
      <c r="B53" s="194" t="s">
        <v>136</v>
      </c>
      <c r="C53" s="194" t="s">
        <v>166</v>
      </c>
      <c r="D53" s="194" t="s">
        <v>167</v>
      </c>
      <c r="E53" s="195">
        <v>100</v>
      </c>
      <c r="F53" s="195">
        <v>154</v>
      </c>
      <c r="G53" s="195">
        <v>154</v>
      </c>
      <c r="H53" s="195">
        <v>0</v>
      </c>
      <c r="I53" s="195">
        <v>100</v>
      </c>
    </row>
    <row r="54" spans="1:9" x14ac:dyDescent="0.35">
      <c r="A54" s="259" t="s">
        <v>172</v>
      </c>
      <c r="B54" s="259"/>
      <c r="C54" s="259"/>
      <c r="D54" s="259"/>
      <c r="E54" s="196">
        <v>93622</v>
      </c>
      <c r="F54" s="196">
        <v>99220.66</v>
      </c>
      <c r="G54" s="196">
        <v>96103.96</v>
      </c>
      <c r="H54" s="196">
        <v>3116.7</v>
      </c>
      <c r="I54" s="196">
        <v>96.86</v>
      </c>
    </row>
    <row r="55" spans="1:9" x14ac:dyDescent="0.35">
      <c r="A55" s="194" t="s">
        <v>173</v>
      </c>
      <c r="B55" s="194" t="s">
        <v>136</v>
      </c>
      <c r="C55" s="194" t="s">
        <v>174</v>
      </c>
      <c r="D55" s="194" t="s">
        <v>175</v>
      </c>
      <c r="E55" s="195">
        <v>880</v>
      </c>
      <c r="F55" s="195">
        <v>1130</v>
      </c>
      <c r="G55" s="195">
        <v>880</v>
      </c>
      <c r="H55" s="195">
        <v>250</v>
      </c>
      <c r="I55" s="195">
        <v>77.876106194690266</v>
      </c>
    </row>
    <row r="56" spans="1:9" x14ac:dyDescent="0.35">
      <c r="A56" s="194" t="s">
        <v>173</v>
      </c>
      <c r="B56" s="194" t="s">
        <v>136</v>
      </c>
      <c r="C56" s="194" t="s">
        <v>178</v>
      </c>
      <c r="D56" s="194" t="s">
        <v>179</v>
      </c>
      <c r="E56" s="195">
        <v>4366</v>
      </c>
      <c r="F56" s="195">
        <v>3454.8</v>
      </c>
      <c r="G56" s="195">
        <v>3079.41608</v>
      </c>
      <c r="H56" s="195">
        <v>375.38391999999999</v>
      </c>
      <c r="I56" s="195">
        <v>89.134423989811282</v>
      </c>
    </row>
    <row r="57" spans="1:9" x14ac:dyDescent="0.35">
      <c r="A57" s="194" t="s">
        <v>173</v>
      </c>
      <c r="B57" s="194" t="s">
        <v>136</v>
      </c>
      <c r="C57" s="194" t="s">
        <v>184</v>
      </c>
      <c r="D57" s="194" t="s">
        <v>185</v>
      </c>
      <c r="E57" s="195">
        <v>18</v>
      </c>
      <c r="F57" s="195">
        <v>18</v>
      </c>
      <c r="G57" s="195">
        <v>18</v>
      </c>
      <c r="H57" s="195">
        <v>0</v>
      </c>
      <c r="I57" s="195">
        <v>100</v>
      </c>
    </row>
    <row r="58" spans="1:9" x14ac:dyDescent="0.35">
      <c r="A58" s="259" t="s">
        <v>190</v>
      </c>
      <c r="B58" s="259"/>
      <c r="C58" s="259"/>
      <c r="D58" s="259"/>
      <c r="E58" s="196">
        <v>5264</v>
      </c>
      <c r="F58" s="196">
        <v>4602.8</v>
      </c>
      <c r="G58" s="196">
        <v>3977.42</v>
      </c>
      <c r="H58" s="196">
        <v>625.38</v>
      </c>
      <c r="I58" s="196">
        <v>86.41</v>
      </c>
    </row>
    <row r="59" spans="1:9" x14ac:dyDescent="0.35">
      <c r="A59" s="194" t="s">
        <v>191</v>
      </c>
      <c r="B59" s="194" t="s">
        <v>192</v>
      </c>
      <c r="C59" s="194" t="s">
        <v>1120</v>
      </c>
      <c r="D59" s="194" t="s">
        <v>1121</v>
      </c>
      <c r="E59" s="195">
        <v>100</v>
      </c>
      <c r="F59" s="195">
        <v>100</v>
      </c>
      <c r="G59" s="195">
        <v>100</v>
      </c>
      <c r="H59" s="195">
        <v>0</v>
      </c>
      <c r="I59" s="195">
        <v>100</v>
      </c>
    </row>
    <row r="60" spans="1:9" ht="42.5" x14ac:dyDescent="0.35">
      <c r="A60" s="194" t="s">
        <v>191</v>
      </c>
      <c r="B60" s="194" t="s">
        <v>192</v>
      </c>
      <c r="C60" s="194" t="s">
        <v>193</v>
      </c>
      <c r="D60" s="194" t="s">
        <v>194</v>
      </c>
      <c r="E60" s="195">
        <v>58</v>
      </c>
      <c r="F60" s="195">
        <v>58</v>
      </c>
      <c r="G60" s="195">
        <v>58</v>
      </c>
      <c r="H60" s="195">
        <v>0</v>
      </c>
      <c r="I60" s="195">
        <v>100</v>
      </c>
    </row>
    <row r="61" spans="1:9" x14ac:dyDescent="0.35">
      <c r="A61" s="194" t="s">
        <v>191</v>
      </c>
      <c r="B61" s="194" t="s">
        <v>192</v>
      </c>
      <c r="C61" s="194" t="s">
        <v>200</v>
      </c>
      <c r="D61" s="194" t="s">
        <v>201</v>
      </c>
      <c r="E61" s="195">
        <v>40438</v>
      </c>
      <c r="F61" s="195">
        <v>40455.4</v>
      </c>
      <c r="G61" s="195">
        <v>37503.759610000001</v>
      </c>
      <c r="H61" s="195">
        <v>2951.64039</v>
      </c>
      <c r="I61" s="195">
        <v>92.703964390415123</v>
      </c>
    </row>
    <row r="62" spans="1:9" ht="28.5" x14ac:dyDescent="0.35">
      <c r="A62" s="194" t="s">
        <v>191</v>
      </c>
      <c r="B62" s="194" t="s">
        <v>192</v>
      </c>
      <c r="C62" s="194" t="s">
        <v>221</v>
      </c>
      <c r="D62" s="194" t="s">
        <v>222</v>
      </c>
      <c r="E62" s="195">
        <v>1493</v>
      </c>
      <c r="F62" s="195">
        <v>1883</v>
      </c>
      <c r="G62" s="195">
        <v>1273.9209000000001</v>
      </c>
      <c r="H62" s="195">
        <v>609.07910000000004</v>
      </c>
      <c r="I62" s="195">
        <v>67.653791821561342</v>
      </c>
    </row>
    <row r="63" spans="1:9" ht="56.5" x14ac:dyDescent="0.35">
      <c r="A63" s="194" t="s">
        <v>191</v>
      </c>
      <c r="B63" s="194" t="s">
        <v>192</v>
      </c>
      <c r="C63" s="194" t="s">
        <v>235</v>
      </c>
      <c r="D63" s="194" t="s">
        <v>236</v>
      </c>
      <c r="E63" s="195">
        <v>1358</v>
      </c>
      <c r="F63" s="195">
        <v>1448</v>
      </c>
      <c r="G63" s="195">
        <v>945.77661999999998</v>
      </c>
      <c r="H63" s="195">
        <v>502.22338000000002</v>
      </c>
      <c r="I63" s="195">
        <v>65.316064917127079</v>
      </c>
    </row>
    <row r="64" spans="1:9" ht="28.5" x14ac:dyDescent="0.35">
      <c r="A64" s="194" t="s">
        <v>191</v>
      </c>
      <c r="B64" s="194" t="s">
        <v>192</v>
      </c>
      <c r="C64" s="194" t="s">
        <v>249</v>
      </c>
      <c r="D64" s="194" t="s">
        <v>250</v>
      </c>
      <c r="E64" s="195">
        <v>512</v>
      </c>
      <c r="F64" s="195">
        <v>512</v>
      </c>
      <c r="G64" s="195">
        <v>512</v>
      </c>
      <c r="H64" s="195">
        <v>0</v>
      </c>
      <c r="I64" s="195">
        <v>100</v>
      </c>
    </row>
    <row r="65" spans="1:9" x14ac:dyDescent="0.35">
      <c r="A65" s="194" t="s">
        <v>191</v>
      </c>
      <c r="B65" s="194" t="s">
        <v>192</v>
      </c>
      <c r="C65" s="194" t="s">
        <v>257</v>
      </c>
      <c r="D65" s="194" t="s">
        <v>258</v>
      </c>
      <c r="E65" s="195">
        <v>50</v>
      </c>
      <c r="F65" s="195">
        <v>50</v>
      </c>
      <c r="G65" s="195">
        <v>50</v>
      </c>
      <c r="H65" s="195">
        <v>0</v>
      </c>
      <c r="I65" s="195">
        <v>100</v>
      </c>
    </row>
    <row r="66" spans="1:9" ht="28.5" x14ac:dyDescent="0.35">
      <c r="A66" s="194" t="s">
        <v>191</v>
      </c>
      <c r="B66" s="194" t="s">
        <v>192</v>
      </c>
      <c r="C66" s="194" t="s">
        <v>261</v>
      </c>
      <c r="D66" s="194" t="s">
        <v>262</v>
      </c>
      <c r="E66" s="195">
        <v>856</v>
      </c>
      <c r="F66" s="195">
        <v>856</v>
      </c>
      <c r="G66" s="195">
        <v>828.09109999999998</v>
      </c>
      <c r="H66" s="195">
        <v>27.908899999999999</v>
      </c>
      <c r="I66" s="195">
        <v>96.739614485981306</v>
      </c>
    </row>
    <row r="67" spans="1:9" x14ac:dyDescent="0.35">
      <c r="A67" s="259" t="s">
        <v>274</v>
      </c>
      <c r="B67" s="259"/>
      <c r="C67" s="259"/>
      <c r="D67" s="259"/>
      <c r="E67" s="196">
        <v>44865</v>
      </c>
      <c r="F67" s="196">
        <v>45362.400000000001</v>
      </c>
      <c r="G67" s="196">
        <v>41271.550000000003</v>
      </c>
      <c r="H67" s="196">
        <v>4090.85</v>
      </c>
      <c r="I67" s="196">
        <v>90.98</v>
      </c>
    </row>
    <row r="68" spans="1:9" ht="28.5" x14ac:dyDescent="0.35">
      <c r="A68" s="194" t="s">
        <v>275</v>
      </c>
      <c r="B68" s="194" t="s">
        <v>276</v>
      </c>
      <c r="C68" s="194" t="s">
        <v>277</v>
      </c>
      <c r="D68" s="194" t="s">
        <v>278</v>
      </c>
      <c r="E68" s="195">
        <v>31605</v>
      </c>
      <c r="F68" s="195">
        <v>23734</v>
      </c>
      <c r="G68" s="195">
        <v>18780.258819999999</v>
      </c>
      <c r="H68" s="195">
        <v>4953.74118</v>
      </c>
      <c r="I68" s="195">
        <v>79.128081317940499</v>
      </c>
    </row>
    <row r="69" spans="1:9" x14ac:dyDescent="0.35">
      <c r="A69" s="194" t="s">
        <v>275</v>
      </c>
      <c r="B69" s="194" t="s">
        <v>276</v>
      </c>
      <c r="C69" s="194" t="s">
        <v>307</v>
      </c>
      <c r="D69" s="194" t="s">
        <v>308</v>
      </c>
      <c r="E69" s="195">
        <v>7929</v>
      </c>
      <c r="F69" s="195">
        <v>7900</v>
      </c>
      <c r="G69" s="195">
        <v>7844.8</v>
      </c>
      <c r="H69" s="195">
        <v>55.2</v>
      </c>
      <c r="I69" s="195">
        <v>99.301265822784814</v>
      </c>
    </row>
    <row r="70" spans="1:9" ht="28.5" x14ac:dyDescent="0.35">
      <c r="A70" s="194" t="s">
        <v>275</v>
      </c>
      <c r="B70" s="194" t="s">
        <v>276</v>
      </c>
      <c r="C70" s="194" t="s">
        <v>339</v>
      </c>
      <c r="D70" s="194" t="s">
        <v>340</v>
      </c>
      <c r="E70" s="195">
        <v>2775</v>
      </c>
      <c r="F70" s="195">
        <v>2775</v>
      </c>
      <c r="G70" s="195">
        <v>2727.47082</v>
      </c>
      <c r="H70" s="195">
        <v>47.529179999999997</v>
      </c>
      <c r="I70" s="195">
        <v>98.287236756756755</v>
      </c>
    </row>
    <row r="71" spans="1:9" ht="28.5" x14ac:dyDescent="0.35">
      <c r="A71" s="194" t="s">
        <v>275</v>
      </c>
      <c r="B71" s="194" t="s">
        <v>276</v>
      </c>
      <c r="C71" s="194" t="s">
        <v>350</v>
      </c>
      <c r="D71" s="194" t="s">
        <v>351</v>
      </c>
      <c r="E71" s="195">
        <v>1273.3</v>
      </c>
      <c r="F71" s="195">
        <v>1273.3</v>
      </c>
      <c r="G71" s="195">
        <v>1126.9490000000001</v>
      </c>
      <c r="H71" s="195">
        <v>146.351</v>
      </c>
      <c r="I71" s="195">
        <v>88.506165082855574</v>
      </c>
    </row>
    <row r="72" spans="1:9" x14ac:dyDescent="0.35">
      <c r="A72" s="259" t="s">
        <v>380</v>
      </c>
      <c r="B72" s="259"/>
      <c r="C72" s="259"/>
      <c r="D72" s="259"/>
      <c r="E72" s="196">
        <v>43582.3</v>
      </c>
      <c r="F72" s="196">
        <v>35682.300000000003</v>
      </c>
      <c r="G72" s="196">
        <v>30479.48</v>
      </c>
      <c r="H72" s="196">
        <v>5202.82</v>
      </c>
      <c r="I72" s="196">
        <v>85.42</v>
      </c>
    </row>
    <row r="73" spans="1:9" x14ac:dyDescent="0.35">
      <c r="A73" s="194" t="s">
        <v>381</v>
      </c>
      <c r="B73" s="194" t="s">
        <v>382</v>
      </c>
      <c r="C73" s="194" t="s">
        <v>383</v>
      </c>
      <c r="D73" s="194" t="s">
        <v>384</v>
      </c>
      <c r="E73" s="195">
        <v>32700</v>
      </c>
      <c r="F73" s="195">
        <v>26950</v>
      </c>
      <c r="G73" s="195">
        <v>16525.485919999999</v>
      </c>
      <c r="H73" s="195">
        <v>10424.514080000001</v>
      </c>
      <c r="I73" s="195">
        <v>61.319057217068647</v>
      </c>
    </row>
    <row r="74" spans="1:9" x14ac:dyDescent="0.35">
      <c r="A74" s="194" t="s">
        <v>381</v>
      </c>
      <c r="B74" s="194" t="s">
        <v>382</v>
      </c>
      <c r="C74" s="194" t="s">
        <v>429</v>
      </c>
      <c r="D74" s="194" t="s">
        <v>430</v>
      </c>
      <c r="E74" s="195">
        <v>13980</v>
      </c>
      <c r="F74" s="195">
        <v>16694.294999999998</v>
      </c>
      <c r="G74" s="195">
        <v>10525.28701</v>
      </c>
      <c r="H74" s="195">
        <v>6169.0079900000001</v>
      </c>
      <c r="I74" s="195">
        <v>63.047208702134476</v>
      </c>
    </row>
    <row r="75" spans="1:9" x14ac:dyDescent="0.35">
      <c r="A75" s="194" t="s">
        <v>381</v>
      </c>
      <c r="B75" s="194" t="s">
        <v>382</v>
      </c>
      <c r="C75" s="194" t="s">
        <v>466</v>
      </c>
      <c r="D75" s="194" t="s">
        <v>467</v>
      </c>
      <c r="E75" s="195">
        <v>12990</v>
      </c>
      <c r="F75" s="195">
        <v>14478</v>
      </c>
      <c r="G75" s="195">
        <v>12734.887559999999</v>
      </c>
      <c r="H75" s="195">
        <v>1743.1124400000001</v>
      </c>
      <c r="I75" s="195">
        <v>87.960267716535427</v>
      </c>
    </row>
    <row r="76" spans="1:9" x14ac:dyDescent="0.35">
      <c r="A76" s="194" t="s">
        <v>381</v>
      </c>
      <c r="B76" s="194" t="s">
        <v>382</v>
      </c>
      <c r="C76" s="194" t="s">
        <v>476</v>
      </c>
      <c r="D76" s="194" t="s">
        <v>477</v>
      </c>
      <c r="E76" s="195">
        <v>3676</v>
      </c>
      <c r="F76" s="195">
        <v>3126</v>
      </c>
      <c r="G76" s="195">
        <v>2408.12961</v>
      </c>
      <c r="H76" s="195">
        <v>717.87039000000004</v>
      </c>
      <c r="I76" s="195">
        <v>77.035496161228409</v>
      </c>
    </row>
    <row r="77" spans="1:9" x14ac:dyDescent="0.35">
      <c r="A77" s="194" t="s">
        <v>381</v>
      </c>
      <c r="B77" s="194" t="s">
        <v>382</v>
      </c>
      <c r="C77" s="194" t="s">
        <v>496</v>
      </c>
      <c r="D77" s="194" t="s">
        <v>497</v>
      </c>
      <c r="E77" s="195">
        <v>3400</v>
      </c>
      <c r="F77" s="195">
        <v>1600</v>
      </c>
      <c r="G77" s="195">
        <v>760.47125000000005</v>
      </c>
      <c r="H77" s="195">
        <v>839.52874999999995</v>
      </c>
      <c r="I77" s="195">
        <v>47.529453125000003</v>
      </c>
    </row>
    <row r="78" spans="1:9" ht="28.5" x14ac:dyDescent="0.35">
      <c r="A78" s="194" t="s">
        <v>381</v>
      </c>
      <c r="B78" s="194" t="s">
        <v>382</v>
      </c>
      <c r="C78" s="194" t="s">
        <v>500</v>
      </c>
      <c r="D78" s="194" t="s">
        <v>501</v>
      </c>
      <c r="E78" s="195">
        <v>29420</v>
      </c>
      <c r="F78" s="195">
        <v>27381</v>
      </c>
      <c r="G78" s="195">
        <v>12164.708199999999</v>
      </c>
      <c r="H78" s="195">
        <v>15216.291800000001</v>
      </c>
      <c r="I78" s="195">
        <v>44.427552682517074</v>
      </c>
    </row>
    <row r="79" spans="1:9" ht="42.5" x14ac:dyDescent="0.35">
      <c r="A79" s="194" t="s">
        <v>381</v>
      </c>
      <c r="B79" s="194" t="s">
        <v>382</v>
      </c>
      <c r="C79" s="194" t="s">
        <v>524</v>
      </c>
      <c r="D79" s="194" t="s">
        <v>525</v>
      </c>
      <c r="E79" s="195">
        <v>244.18700000000001</v>
      </c>
      <c r="F79" s="195">
        <v>297.892</v>
      </c>
      <c r="G79" s="195">
        <v>294.37634000000003</v>
      </c>
      <c r="H79" s="195">
        <v>3.51566</v>
      </c>
      <c r="I79" s="195">
        <v>98.819820606125717</v>
      </c>
    </row>
    <row r="80" spans="1:9" x14ac:dyDescent="0.35">
      <c r="A80" s="259" t="s">
        <v>538</v>
      </c>
      <c r="B80" s="259"/>
      <c r="C80" s="259"/>
      <c r="D80" s="259"/>
      <c r="E80" s="196">
        <v>96410.19</v>
      </c>
      <c r="F80" s="196">
        <v>90527.19</v>
      </c>
      <c r="G80" s="196">
        <v>55413.36</v>
      </c>
      <c r="H80" s="196">
        <v>35113.839999999997</v>
      </c>
      <c r="I80" s="196">
        <v>61.21</v>
      </c>
    </row>
    <row r="81" spans="1:9" ht="28.5" x14ac:dyDescent="0.35">
      <c r="A81" s="194" t="s">
        <v>539</v>
      </c>
      <c r="B81" s="194" t="s">
        <v>540</v>
      </c>
      <c r="C81" s="194" t="s">
        <v>541</v>
      </c>
      <c r="D81" s="194" t="s">
        <v>542</v>
      </c>
      <c r="E81" s="195">
        <v>15730</v>
      </c>
      <c r="F81" s="195">
        <v>15602</v>
      </c>
      <c r="G81" s="195">
        <v>13912.2163</v>
      </c>
      <c r="H81" s="195">
        <v>1689.7837</v>
      </c>
      <c r="I81" s="195">
        <v>89.169441738238689</v>
      </c>
    </row>
    <row r="82" spans="1:9" ht="28.5" x14ac:dyDescent="0.35">
      <c r="A82" s="194" t="s">
        <v>539</v>
      </c>
      <c r="B82" s="194" t="s">
        <v>540</v>
      </c>
      <c r="C82" s="194" t="s">
        <v>556</v>
      </c>
      <c r="D82" s="194" t="s">
        <v>557</v>
      </c>
      <c r="E82" s="195">
        <v>14420</v>
      </c>
      <c r="F82" s="195">
        <v>14670</v>
      </c>
      <c r="G82" s="195">
        <v>12416.906989999999</v>
      </c>
      <c r="H82" s="195">
        <v>2253.09301</v>
      </c>
      <c r="I82" s="195">
        <v>84.641492774369453</v>
      </c>
    </row>
    <row r="83" spans="1:9" ht="28.5" x14ac:dyDescent="0.35">
      <c r="A83" s="194" t="s">
        <v>539</v>
      </c>
      <c r="B83" s="194" t="s">
        <v>540</v>
      </c>
      <c r="C83" s="194" t="s">
        <v>568</v>
      </c>
      <c r="D83" s="194" t="s">
        <v>569</v>
      </c>
      <c r="E83" s="195">
        <v>80</v>
      </c>
      <c r="F83" s="195">
        <v>80</v>
      </c>
      <c r="G83" s="195">
        <v>12.74249</v>
      </c>
      <c r="H83" s="195">
        <v>67.257509999999996</v>
      </c>
      <c r="I83" s="195">
        <v>15.928112499999999</v>
      </c>
    </row>
    <row r="84" spans="1:9" ht="28.5" x14ac:dyDescent="0.35">
      <c r="A84" s="194" t="s">
        <v>539</v>
      </c>
      <c r="B84" s="194" t="s">
        <v>540</v>
      </c>
      <c r="C84" s="194" t="s">
        <v>572</v>
      </c>
      <c r="D84" s="194" t="s">
        <v>573</v>
      </c>
      <c r="E84" s="195">
        <v>220</v>
      </c>
      <c r="F84" s="195">
        <v>220</v>
      </c>
      <c r="G84" s="195">
        <v>53.945689999999999</v>
      </c>
      <c r="H84" s="195">
        <v>166.05430999999999</v>
      </c>
      <c r="I84" s="195">
        <v>24.52076818181818</v>
      </c>
    </row>
    <row r="85" spans="1:9" ht="28.5" x14ac:dyDescent="0.35">
      <c r="A85" s="194" t="s">
        <v>539</v>
      </c>
      <c r="B85" s="194" t="s">
        <v>540</v>
      </c>
      <c r="C85" s="194" t="s">
        <v>578</v>
      </c>
      <c r="D85" s="194" t="s">
        <v>579</v>
      </c>
      <c r="E85" s="195">
        <v>15340</v>
      </c>
      <c r="F85" s="195">
        <v>14910</v>
      </c>
      <c r="G85" s="195">
        <v>13261.61752</v>
      </c>
      <c r="H85" s="195">
        <v>1648.38248</v>
      </c>
      <c r="I85" s="195">
        <v>88.944450167672699</v>
      </c>
    </row>
    <row r="86" spans="1:9" ht="28.5" x14ac:dyDescent="0.35">
      <c r="A86" s="194" t="s">
        <v>539</v>
      </c>
      <c r="B86" s="194" t="s">
        <v>540</v>
      </c>
      <c r="C86" s="194" t="s">
        <v>604</v>
      </c>
      <c r="D86" s="194" t="s">
        <v>605</v>
      </c>
      <c r="E86" s="195">
        <v>770</v>
      </c>
      <c r="F86" s="195">
        <v>320</v>
      </c>
      <c r="G86" s="195">
        <v>111.09435000000001</v>
      </c>
      <c r="H86" s="195">
        <v>208.90565000000001</v>
      </c>
      <c r="I86" s="195">
        <v>34.716984375000003</v>
      </c>
    </row>
    <row r="87" spans="1:9" x14ac:dyDescent="0.35">
      <c r="A87" s="259" t="s">
        <v>618</v>
      </c>
      <c r="B87" s="259"/>
      <c r="C87" s="259"/>
      <c r="D87" s="259"/>
      <c r="E87" s="196">
        <v>46560</v>
      </c>
      <c r="F87" s="196">
        <v>45802</v>
      </c>
      <c r="G87" s="196">
        <v>39768.53</v>
      </c>
      <c r="H87" s="196">
        <v>6033.47</v>
      </c>
      <c r="I87" s="196">
        <v>86.83</v>
      </c>
    </row>
    <row r="88" spans="1:9" ht="28.5" x14ac:dyDescent="0.35">
      <c r="A88" s="194" t="s">
        <v>619</v>
      </c>
      <c r="B88" s="194" t="s">
        <v>1480</v>
      </c>
      <c r="C88" s="194" t="s">
        <v>621</v>
      </c>
      <c r="D88" s="194" t="s">
        <v>1480</v>
      </c>
      <c r="E88" s="195">
        <v>70</v>
      </c>
      <c r="F88" s="195">
        <v>70</v>
      </c>
      <c r="G88" s="195">
        <v>46.188000000000002</v>
      </c>
      <c r="H88" s="195">
        <v>23.812000000000001</v>
      </c>
      <c r="I88" s="195">
        <v>65.982857142857142</v>
      </c>
    </row>
    <row r="89" spans="1:9" x14ac:dyDescent="0.35">
      <c r="A89" s="259" t="s">
        <v>1481</v>
      </c>
      <c r="B89" s="259"/>
      <c r="C89" s="259"/>
      <c r="D89" s="259"/>
      <c r="E89" s="196">
        <v>70</v>
      </c>
      <c r="F89" s="196">
        <v>70</v>
      </c>
      <c r="G89" s="196">
        <v>46.19</v>
      </c>
      <c r="H89" s="196">
        <v>23.81</v>
      </c>
      <c r="I89" s="196">
        <v>65.989999999999995</v>
      </c>
    </row>
    <row r="90" spans="1:9" ht="22.5" customHeight="1" x14ac:dyDescent="0.35">
      <c r="A90" s="194" t="s">
        <v>624</v>
      </c>
      <c r="B90" s="194" t="s">
        <v>625</v>
      </c>
      <c r="C90" s="194" t="s">
        <v>626</v>
      </c>
      <c r="D90" s="194" t="s">
        <v>627</v>
      </c>
      <c r="E90" s="195">
        <v>15</v>
      </c>
      <c r="F90" s="195">
        <v>15</v>
      </c>
      <c r="G90" s="195">
        <v>0</v>
      </c>
      <c r="H90" s="195">
        <v>15</v>
      </c>
      <c r="I90" s="195">
        <v>0</v>
      </c>
    </row>
    <row r="91" spans="1:9" ht="42.5" x14ac:dyDescent="0.35">
      <c r="A91" s="194" t="s">
        <v>624</v>
      </c>
      <c r="B91" s="194" t="s">
        <v>625</v>
      </c>
      <c r="C91" s="194" t="s">
        <v>632</v>
      </c>
      <c r="D91" s="194" t="s">
        <v>633</v>
      </c>
      <c r="E91" s="195">
        <v>350</v>
      </c>
      <c r="F91" s="195">
        <v>350</v>
      </c>
      <c r="G91" s="195">
        <v>350</v>
      </c>
      <c r="H91" s="195">
        <v>0</v>
      </c>
      <c r="I91" s="195">
        <v>100</v>
      </c>
    </row>
    <row r="92" spans="1:9" ht="42.5" x14ac:dyDescent="0.35">
      <c r="A92" s="194" t="s">
        <v>624</v>
      </c>
      <c r="B92" s="194" t="s">
        <v>625</v>
      </c>
      <c r="C92" s="194" t="s">
        <v>636</v>
      </c>
      <c r="D92" s="194" t="s">
        <v>637</v>
      </c>
      <c r="E92" s="195">
        <v>3130.4</v>
      </c>
      <c r="F92" s="195">
        <v>3130.4</v>
      </c>
      <c r="G92" s="195">
        <v>3130.4</v>
      </c>
      <c r="H92" s="195">
        <v>0</v>
      </c>
      <c r="I92" s="195">
        <v>100</v>
      </c>
    </row>
    <row r="93" spans="1:9" ht="42.5" x14ac:dyDescent="0.35">
      <c r="A93" s="194" t="s">
        <v>624</v>
      </c>
      <c r="B93" s="194" t="s">
        <v>625</v>
      </c>
      <c r="C93" s="194" t="s">
        <v>662</v>
      </c>
      <c r="D93" s="194" t="s">
        <v>663</v>
      </c>
      <c r="E93" s="195">
        <v>50</v>
      </c>
      <c r="F93" s="195">
        <v>50</v>
      </c>
      <c r="G93" s="195">
        <v>50</v>
      </c>
      <c r="H93" s="195">
        <v>0</v>
      </c>
      <c r="I93" s="195">
        <v>100</v>
      </c>
    </row>
    <row r="94" spans="1:9" ht="42.5" x14ac:dyDescent="0.35">
      <c r="A94" s="194" t="s">
        <v>624</v>
      </c>
      <c r="B94" s="194" t="s">
        <v>625</v>
      </c>
      <c r="C94" s="194" t="s">
        <v>664</v>
      </c>
      <c r="D94" s="194" t="s">
        <v>665</v>
      </c>
      <c r="E94" s="195">
        <v>15.5</v>
      </c>
      <c r="F94" s="195">
        <v>15.5</v>
      </c>
      <c r="G94" s="195">
        <v>15.5</v>
      </c>
      <c r="H94" s="195">
        <v>0</v>
      </c>
      <c r="I94" s="195">
        <v>100</v>
      </c>
    </row>
    <row r="95" spans="1:9" ht="42.5" x14ac:dyDescent="0.35">
      <c r="A95" s="194" t="s">
        <v>624</v>
      </c>
      <c r="B95" s="194" t="s">
        <v>625</v>
      </c>
      <c r="C95" s="194" t="s">
        <v>670</v>
      </c>
      <c r="D95" s="194" t="s">
        <v>671</v>
      </c>
      <c r="E95" s="195">
        <v>72.2</v>
      </c>
      <c r="F95" s="195">
        <v>72.2</v>
      </c>
      <c r="G95" s="195">
        <v>72.2</v>
      </c>
      <c r="H95" s="195">
        <v>0</v>
      </c>
      <c r="I95" s="195">
        <v>100</v>
      </c>
    </row>
    <row r="96" spans="1:9" ht="42.5" x14ac:dyDescent="0.35">
      <c r="A96" s="194" t="s">
        <v>624</v>
      </c>
      <c r="B96" s="194" t="s">
        <v>625</v>
      </c>
      <c r="C96" s="194" t="s">
        <v>674</v>
      </c>
      <c r="D96" s="194" t="s">
        <v>675</v>
      </c>
      <c r="E96" s="195">
        <v>907.4</v>
      </c>
      <c r="F96" s="195">
        <v>907.4</v>
      </c>
      <c r="G96" s="195">
        <v>907.4</v>
      </c>
      <c r="H96" s="195">
        <v>0</v>
      </c>
      <c r="I96" s="195">
        <v>100</v>
      </c>
    </row>
    <row r="97" spans="1:9" x14ac:dyDescent="0.35">
      <c r="A97" s="259" t="s">
        <v>687</v>
      </c>
      <c r="B97" s="259"/>
      <c r="C97" s="259"/>
      <c r="D97" s="259"/>
      <c r="E97" s="196">
        <v>4540.5</v>
      </c>
      <c r="F97" s="196">
        <v>4540.5</v>
      </c>
      <c r="G97" s="196">
        <v>4525.5</v>
      </c>
      <c r="H97" s="196">
        <v>15</v>
      </c>
      <c r="I97" s="196">
        <v>99.67</v>
      </c>
    </row>
    <row r="98" spans="1:9" ht="56.5" x14ac:dyDescent="0.35">
      <c r="A98" s="194" t="s">
        <v>688</v>
      </c>
      <c r="B98" s="194" t="s">
        <v>689</v>
      </c>
      <c r="C98" s="194" t="s">
        <v>690</v>
      </c>
      <c r="D98" s="194" t="s">
        <v>1482</v>
      </c>
      <c r="E98" s="195">
        <v>105</v>
      </c>
      <c r="F98" s="195">
        <v>105</v>
      </c>
      <c r="G98" s="195">
        <v>0</v>
      </c>
      <c r="H98" s="195">
        <v>105</v>
      </c>
      <c r="I98" s="195">
        <v>0</v>
      </c>
    </row>
    <row r="99" spans="1:9" ht="28.5" x14ac:dyDescent="0.35">
      <c r="A99" s="194" t="s">
        <v>688</v>
      </c>
      <c r="B99" s="194" t="s">
        <v>689</v>
      </c>
      <c r="C99" s="194" t="s">
        <v>697</v>
      </c>
      <c r="D99" s="194" t="s">
        <v>698</v>
      </c>
      <c r="E99" s="195">
        <v>10182</v>
      </c>
      <c r="F99" s="195">
        <v>10182</v>
      </c>
      <c r="G99" s="195">
        <v>9395.3287400000008</v>
      </c>
      <c r="H99" s="195">
        <v>786.67125999999996</v>
      </c>
      <c r="I99" s="195">
        <v>92.27390237674328</v>
      </c>
    </row>
    <row r="100" spans="1:9" x14ac:dyDescent="0.35">
      <c r="A100" s="259" t="s">
        <v>700</v>
      </c>
      <c r="B100" s="259"/>
      <c r="C100" s="259"/>
      <c r="D100" s="259"/>
      <c r="E100" s="196">
        <v>10287</v>
      </c>
      <c r="F100" s="196">
        <v>10287</v>
      </c>
      <c r="G100" s="196">
        <v>9395.33</v>
      </c>
      <c r="H100" s="196">
        <v>891.67</v>
      </c>
      <c r="I100" s="196">
        <v>91.33</v>
      </c>
    </row>
    <row r="101" spans="1:9" x14ac:dyDescent="0.35">
      <c r="A101" s="194" t="s">
        <v>701</v>
      </c>
      <c r="B101" s="194" t="s">
        <v>702</v>
      </c>
      <c r="C101" s="194" t="s">
        <v>703</v>
      </c>
      <c r="D101" s="194" t="s">
        <v>702</v>
      </c>
      <c r="E101" s="195">
        <v>1520</v>
      </c>
      <c r="F101" s="195">
        <v>1520</v>
      </c>
      <c r="G101" s="195">
        <v>869.70887000000005</v>
      </c>
      <c r="H101" s="195">
        <v>650.29112999999995</v>
      </c>
      <c r="I101" s="195">
        <v>57.217688815789472</v>
      </c>
    </row>
    <row r="102" spans="1:9" x14ac:dyDescent="0.35">
      <c r="A102" s="259" t="s">
        <v>706</v>
      </c>
      <c r="B102" s="259"/>
      <c r="C102" s="259"/>
      <c r="D102" s="259"/>
      <c r="E102" s="196">
        <v>1520</v>
      </c>
      <c r="F102" s="196">
        <v>1520</v>
      </c>
      <c r="G102" s="196">
        <v>869.71</v>
      </c>
      <c r="H102" s="196">
        <v>650.29</v>
      </c>
      <c r="I102" s="196">
        <v>57.22</v>
      </c>
    </row>
    <row r="103" spans="1:9" ht="28.5" x14ac:dyDescent="0.35">
      <c r="A103" s="194" t="s">
        <v>707</v>
      </c>
      <c r="B103" s="194" t="s">
        <v>708</v>
      </c>
      <c r="C103" s="194" t="s">
        <v>709</v>
      </c>
      <c r="D103" s="194" t="s">
        <v>710</v>
      </c>
      <c r="E103" s="195">
        <v>3515.7</v>
      </c>
      <c r="F103" s="195">
        <v>3535.7</v>
      </c>
      <c r="G103" s="195">
        <v>1660.13338</v>
      </c>
      <c r="H103" s="195">
        <v>1875.5666200000001</v>
      </c>
      <c r="I103" s="195">
        <v>46.95345702406879</v>
      </c>
    </row>
    <row r="104" spans="1:9" x14ac:dyDescent="0.35">
      <c r="A104" s="259" t="s">
        <v>735</v>
      </c>
      <c r="B104" s="259"/>
      <c r="C104" s="259"/>
      <c r="D104" s="259"/>
      <c r="E104" s="196">
        <v>3515.7</v>
      </c>
      <c r="F104" s="196">
        <v>3535.7</v>
      </c>
      <c r="G104" s="196">
        <v>1660.13</v>
      </c>
      <c r="H104" s="196">
        <v>1875.57</v>
      </c>
      <c r="I104" s="196">
        <v>46.95</v>
      </c>
    </row>
    <row r="105" spans="1:9" ht="28.5" x14ac:dyDescent="0.35">
      <c r="A105" s="194" t="s">
        <v>736</v>
      </c>
      <c r="B105" s="194" t="s">
        <v>737</v>
      </c>
      <c r="C105" s="194" t="s">
        <v>738</v>
      </c>
      <c r="D105" s="194" t="s">
        <v>739</v>
      </c>
      <c r="E105" s="195">
        <v>5195</v>
      </c>
      <c r="F105" s="195">
        <v>5195.7629999999999</v>
      </c>
      <c r="G105" s="195">
        <v>5101.9579999999996</v>
      </c>
      <c r="H105" s="195">
        <v>93.805000000000007</v>
      </c>
      <c r="I105" s="195">
        <v>98.194586627604068</v>
      </c>
    </row>
    <row r="106" spans="1:9" ht="42.5" x14ac:dyDescent="0.35">
      <c r="A106" s="194" t="s">
        <v>736</v>
      </c>
      <c r="B106" s="194" t="s">
        <v>737</v>
      </c>
      <c r="C106" s="194" t="s">
        <v>1410</v>
      </c>
      <c r="D106" s="194" t="s">
        <v>1411</v>
      </c>
      <c r="E106" s="195">
        <v>0</v>
      </c>
      <c r="F106" s="195">
        <v>8.4130000000000003</v>
      </c>
      <c r="G106" s="195">
        <v>8.4130000000000003</v>
      </c>
      <c r="H106" s="195">
        <v>0</v>
      </c>
      <c r="I106" s="195">
        <v>100</v>
      </c>
    </row>
    <row r="107" spans="1:9" ht="28.5" x14ac:dyDescent="0.35">
      <c r="A107" s="194" t="s">
        <v>736</v>
      </c>
      <c r="B107" s="194" t="s">
        <v>737</v>
      </c>
      <c r="C107" s="194" t="s">
        <v>1275</v>
      </c>
      <c r="D107" s="194" t="s">
        <v>1276</v>
      </c>
      <c r="E107" s="195">
        <v>594</v>
      </c>
      <c r="F107" s="195">
        <v>552.05596000000003</v>
      </c>
      <c r="G107" s="195">
        <v>552.05596000000003</v>
      </c>
      <c r="H107" s="195">
        <v>0</v>
      </c>
      <c r="I107" s="195">
        <v>100</v>
      </c>
    </row>
    <row r="108" spans="1:9" ht="28.5" x14ac:dyDescent="0.35">
      <c r="A108" s="194" t="s">
        <v>736</v>
      </c>
      <c r="B108" s="194" t="s">
        <v>737</v>
      </c>
      <c r="C108" s="194" t="s">
        <v>749</v>
      </c>
      <c r="D108" s="194" t="s">
        <v>750</v>
      </c>
      <c r="E108" s="195">
        <v>67402</v>
      </c>
      <c r="F108" s="195">
        <v>70071</v>
      </c>
      <c r="G108" s="195">
        <v>61886.989829999999</v>
      </c>
      <c r="H108" s="195">
        <v>8184.0101699999996</v>
      </c>
      <c r="I108" s="195">
        <v>88.320403348032713</v>
      </c>
    </row>
    <row r="109" spans="1:9" x14ac:dyDescent="0.35">
      <c r="A109" s="259" t="s">
        <v>777</v>
      </c>
      <c r="B109" s="259"/>
      <c r="C109" s="259"/>
      <c r="D109" s="259"/>
      <c r="E109" s="196">
        <v>73191</v>
      </c>
      <c r="F109" s="196">
        <v>75827.23</v>
      </c>
      <c r="G109" s="196">
        <v>67549.42</v>
      </c>
      <c r="H109" s="196">
        <v>8277.82</v>
      </c>
      <c r="I109" s="196">
        <v>89.08</v>
      </c>
    </row>
    <row r="110" spans="1:9" ht="28.5" x14ac:dyDescent="0.35">
      <c r="A110" s="194" t="s">
        <v>778</v>
      </c>
      <c r="B110" s="194" t="s">
        <v>779</v>
      </c>
      <c r="C110" s="194" t="s">
        <v>780</v>
      </c>
      <c r="D110" s="194" t="s">
        <v>781</v>
      </c>
      <c r="E110" s="195">
        <v>600</v>
      </c>
      <c r="F110" s="195">
        <v>600</v>
      </c>
      <c r="G110" s="195">
        <v>6.9806800000000004</v>
      </c>
      <c r="H110" s="195">
        <v>593.01931999999999</v>
      </c>
      <c r="I110" s="195">
        <v>1.1634466666666665</v>
      </c>
    </row>
    <row r="111" spans="1:9" x14ac:dyDescent="0.35">
      <c r="A111" s="259" t="s">
        <v>785</v>
      </c>
      <c r="B111" s="259"/>
      <c r="C111" s="259"/>
      <c r="D111" s="259"/>
      <c r="E111" s="196">
        <v>600</v>
      </c>
      <c r="F111" s="196">
        <v>600</v>
      </c>
      <c r="G111" s="196">
        <v>6.98</v>
      </c>
      <c r="H111" s="196">
        <v>593.02</v>
      </c>
      <c r="I111" s="196">
        <v>1.1599999999999999</v>
      </c>
    </row>
    <row r="112" spans="1:9" ht="28.5" x14ac:dyDescent="0.35">
      <c r="A112" s="194" t="s">
        <v>786</v>
      </c>
      <c r="B112" s="194" t="s">
        <v>787</v>
      </c>
      <c r="C112" s="194" t="s">
        <v>788</v>
      </c>
      <c r="D112" s="194" t="s">
        <v>789</v>
      </c>
      <c r="E112" s="195">
        <v>3300</v>
      </c>
      <c r="F112" s="195">
        <v>1000</v>
      </c>
      <c r="G112" s="195">
        <v>752.69939999999997</v>
      </c>
      <c r="H112" s="195">
        <v>247.3006</v>
      </c>
      <c r="I112" s="195">
        <v>75.269940000000005</v>
      </c>
    </row>
    <row r="113" spans="1:9" ht="28.5" x14ac:dyDescent="0.35">
      <c r="A113" s="194" t="s">
        <v>786</v>
      </c>
      <c r="B113" s="194" t="s">
        <v>787</v>
      </c>
      <c r="C113" s="194" t="s">
        <v>793</v>
      </c>
      <c r="D113" s="194" t="s">
        <v>794</v>
      </c>
      <c r="E113" s="195">
        <v>1200</v>
      </c>
      <c r="F113" s="195">
        <v>1200</v>
      </c>
      <c r="G113" s="195">
        <v>1001.208</v>
      </c>
      <c r="H113" s="195">
        <v>198.792</v>
      </c>
      <c r="I113" s="195">
        <v>83.433999999999997</v>
      </c>
    </row>
    <row r="114" spans="1:9" x14ac:dyDescent="0.35">
      <c r="A114" s="194" t="s">
        <v>786</v>
      </c>
      <c r="B114" s="194" t="s">
        <v>787</v>
      </c>
      <c r="C114" s="194" t="s">
        <v>795</v>
      </c>
      <c r="D114" s="194" t="s">
        <v>796</v>
      </c>
      <c r="E114" s="195">
        <v>23200</v>
      </c>
      <c r="F114" s="195">
        <v>21484.400000000001</v>
      </c>
      <c r="G114" s="195">
        <v>17009.531999999999</v>
      </c>
      <c r="H114" s="195">
        <v>4474.8680000000004</v>
      </c>
      <c r="I114" s="195">
        <v>79.171547727653561</v>
      </c>
    </row>
    <row r="115" spans="1:9" x14ac:dyDescent="0.35">
      <c r="A115" s="259" t="s">
        <v>801</v>
      </c>
      <c r="B115" s="259"/>
      <c r="C115" s="259"/>
      <c r="D115" s="259"/>
      <c r="E115" s="196">
        <v>27700</v>
      </c>
      <c r="F115" s="196">
        <v>23684.400000000001</v>
      </c>
      <c r="G115" s="196">
        <v>18763.439999999999</v>
      </c>
      <c r="H115" s="196">
        <v>4920.96</v>
      </c>
      <c r="I115" s="196">
        <v>79.22</v>
      </c>
    </row>
    <row r="116" spans="1:9" x14ac:dyDescent="0.35">
      <c r="A116" s="194" t="s">
        <v>802</v>
      </c>
      <c r="B116" s="194" t="s">
        <v>803</v>
      </c>
      <c r="C116" s="194" t="s">
        <v>804</v>
      </c>
      <c r="D116" s="194" t="s">
        <v>805</v>
      </c>
      <c r="E116" s="195">
        <v>274.67203999999998</v>
      </c>
      <c r="F116" s="195">
        <v>327.28832</v>
      </c>
      <c r="G116" s="195">
        <v>327.28832</v>
      </c>
      <c r="H116" s="195">
        <v>0</v>
      </c>
      <c r="I116" s="195">
        <v>100</v>
      </c>
    </row>
    <row r="117" spans="1:9" ht="28.5" x14ac:dyDescent="0.35">
      <c r="A117" s="194" t="s">
        <v>802</v>
      </c>
      <c r="B117" s="194" t="s">
        <v>803</v>
      </c>
      <c r="C117" s="194" t="s">
        <v>921</v>
      </c>
      <c r="D117" s="194" t="s">
        <v>920</v>
      </c>
      <c r="E117" s="195">
        <v>31.544</v>
      </c>
      <c r="F117" s="195">
        <v>31.544</v>
      </c>
      <c r="G117" s="195">
        <v>19.05</v>
      </c>
      <c r="H117" s="195">
        <v>12.494</v>
      </c>
      <c r="I117" s="195">
        <v>60.391833629216336</v>
      </c>
    </row>
    <row r="118" spans="1:9" x14ac:dyDescent="0.35">
      <c r="A118" s="260" t="s">
        <v>812</v>
      </c>
      <c r="B118" s="260"/>
      <c r="C118" s="260"/>
      <c r="D118" s="260"/>
      <c r="E118" s="196">
        <v>306.20999999999998</v>
      </c>
      <c r="F118" s="196">
        <v>358.83</v>
      </c>
      <c r="G118" s="196">
        <v>346.34</v>
      </c>
      <c r="H118" s="196">
        <v>12.49</v>
      </c>
      <c r="I118" s="196">
        <v>96.52</v>
      </c>
    </row>
    <row r="119" spans="1:9" ht="30.75" customHeight="1" x14ac:dyDescent="0.35">
      <c r="A119" s="260" t="s">
        <v>813</v>
      </c>
      <c r="B119" s="260"/>
      <c r="C119" s="260"/>
      <c r="D119" s="260"/>
      <c r="E119" s="196">
        <v>590357.9</v>
      </c>
      <c r="F119" s="196">
        <v>563750.01</v>
      </c>
      <c r="G119" s="196">
        <v>477246.29</v>
      </c>
      <c r="H119" s="196">
        <v>86503.74</v>
      </c>
      <c r="I119" s="196">
        <v>84.66</v>
      </c>
    </row>
  </sheetData>
  <mergeCells count="28">
    <mergeCell ref="E32:I32"/>
    <mergeCell ref="A1:C1"/>
    <mergeCell ref="A2:C2"/>
    <mergeCell ref="C6:G6"/>
    <mergeCell ref="A27:B27"/>
    <mergeCell ref="A4:G4"/>
    <mergeCell ref="A5:G5"/>
    <mergeCell ref="A31:I31"/>
    <mergeCell ref="A87:D87"/>
    <mergeCell ref="A89:D89"/>
    <mergeCell ref="A80:D80"/>
    <mergeCell ref="A58:D58"/>
    <mergeCell ref="A72:D72"/>
    <mergeCell ref="A67:D67"/>
    <mergeCell ref="A37:D37"/>
    <mergeCell ref="A39:D39"/>
    <mergeCell ref="A45:D45"/>
    <mergeCell ref="A49:D49"/>
    <mergeCell ref="A54:D54"/>
    <mergeCell ref="A111:D111"/>
    <mergeCell ref="A115:D115"/>
    <mergeCell ref="A118:D118"/>
    <mergeCell ref="A119:D119"/>
    <mergeCell ref="A97:D97"/>
    <mergeCell ref="A100:D100"/>
    <mergeCell ref="A102:D102"/>
    <mergeCell ref="A104:D104"/>
    <mergeCell ref="A109:D10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2183-7011-42B0-A56D-6F6C521548C2}">
  <sheetPr>
    <pageSetUpPr fitToPage="1"/>
  </sheetPr>
  <dimension ref="A1:I91"/>
  <sheetViews>
    <sheetView topLeftCell="A37" workbookViewId="0">
      <selection activeCell="N11" sqref="N11"/>
    </sheetView>
  </sheetViews>
  <sheetFormatPr defaultRowHeight="14.5" x14ac:dyDescent="0.35"/>
  <cols>
    <col min="1" max="1" width="7.1796875" bestFit="1" customWidth="1"/>
    <col min="2" max="2" width="32.453125" style="98" customWidth="1"/>
    <col min="3" max="3" width="7.1796875" bestFit="1" customWidth="1"/>
    <col min="4" max="4" width="38.453125" style="98" customWidth="1"/>
    <col min="5" max="5" width="13.26953125" bestFit="1" customWidth="1"/>
    <col min="6" max="6" width="12.7265625" bestFit="1" customWidth="1"/>
    <col min="7" max="7" width="13.54296875" customWidth="1"/>
    <col min="8" max="8" width="13.26953125" bestFit="1" customWidth="1"/>
    <col min="9" max="9" width="12.54296875" bestFit="1" customWidth="1"/>
  </cols>
  <sheetData>
    <row r="1" spans="1:9" x14ac:dyDescent="0.35">
      <c r="A1" s="270" t="s">
        <v>0</v>
      </c>
      <c r="B1" s="270"/>
      <c r="C1" s="270"/>
      <c r="D1" s="270"/>
      <c r="E1" s="271"/>
      <c r="F1" s="271"/>
      <c r="G1" s="271"/>
      <c r="H1" s="271"/>
      <c r="I1" s="271"/>
    </row>
    <row r="2" spans="1:9" x14ac:dyDescent="0.35">
      <c r="A2" s="270" t="s">
        <v>1</v>
      </c>
      <c r="B2" s="270"/>
      <c r="C2" s="270"/>
      <c r="D2" s="270"/>
      <c r="E2" s="271"/>
      <c r="F2" s="271"/>
      <c r="G2" s="271"/>
      <c r="H2" s="271"/>
      <c r="I2" s="271"/>
    </row>
    <row r="3" spans="1:9" ht="25" x14ac:dyDescent="0.35">
      <c r="A3" s="275" t="s">
        <v>1683</v>
      </c>
      <c r="B3" s="275"/>
      <c r="C3" s="275"/>
      <c r="D3" s="275"/>
      <c r="E3" s="275"/>
      <c r="F3" s="275"/>
      <c r="G3" s="275"/>
      <c r="H3" s="275"/>
      <c r="I3" s="275"/>
    </row>
    <row r="4" spans="1:9" ht="15" thickBot="1" x14ac:dyDescent="0.4">
      <c r="A4" s="274" t="s">
        <v>1684</v>
      </c>
      <c r="B4" s="274"/>
      <c r="C4" s="274"/>
      <c r="D4" s="274"/>
      <c r="E4" s="274"/>
      <c r="F4" s="274"/>
      <c r="G4" s="274"/>
      <c r="H4" s="274"/>
      <c r="I4" s="274"/>
    </row>
    <row r="5" spans="1:9" ht="31" x14ac:dyDescent="0.35">
      <c r="A5" s="2" t="s">
        <v>2</v>
      </c>
      <c r="B5" s="3" t="s">
        <v>3</v>
      </c>
      <c r="C5" s="3" t="s">
        <v>4</v>
      </c>
      <c r="D5" s="3" t="s">
        <v>3</v>
      </c>
      <c r="E5" s="272" t="s">
        <v>1500</v>
      </c>
      <c r="F5" s="272"/>
      <c r="G5" s="272"/>
      <c r="H5" s="272"/>
      <c r="I5" s="273"/>
    </row>
    <row r="6" spans="1:9" ht="31" x14ac:dyDescent="0.35">
      <c r="A6" s="199"/>
      <c r="B6" s="199"/>
      <c r="C6" s="199"/>
      <c r="D6" s="199"/>
      <c r="E6" s="199" t="s">
        <v>7</v>
      </c>
      <c r="F6" s="199" t="s">
        <v>8</v>
      </c>
      <c r="G6" s="199" t="s">
        <v>1501</v>
      </c>
      <c r="H6" s="199" t="s">
        <v>9</v>
      </c>
      <c r="I6" s="199" t="s">
        <v>10</v>
      </c>
    </row>
    <row r="7" spans="1:9" ht="46.5" x14ac:dyDescent="0.35">
      <c r="A7" s="4" t="s">
        <v>11</v>
      </c>
      <c r="B7" s="6" t="s">
        <v>12</v>
      </c>
      <c r="C7" s="4" t="s">
        <v>13</v>
      </c>
      <c r="D7" s="6" t="s">
        <v>14</v>
      </c>
      <c r="E7" s="74">
        <v>678</v>
      </c>
      <c r="F7" s="74">
        <v>678</v>
      </c>
      <c r="G7" s="74">
        <v>522.41364999999996</v>
      </c>
      <c r="H7" s="74">
        <v>155.58635000000001</v>
      </c>
      <c r="I7" s="163">
        <v>77.052160766961649</v>
      </c>
    </row>
    <row r="8" spans="1:9" ht="31" x14ac:dyDescent="0.35">
      <c r="A8" s="4" t="s">
        <v>11</v>
      </c>
      <c r="B8" s="6" t="s">
        <v>12</v>
      </c>
      <c r="C8" s="4" t="s">
        <v>23</v>
      </c>
      <c r="D8" s="6" t="s">
        <v>24</v>
      </c>
      <c r="E8" s="74">
        <v>902</v>
      </c>
      <c r="F8" s="74">
        <v>752</v>
      </c>
      <c r="G8" s="74">
        <v>604.38620000000003</v>
      </c>
      <c r="H8" s="74">
        <v>147.6138</v>
      </c>
      <c r="I8" s="163">
        <v>80.370505319148933</v>
      </c>
    </row>
    <row r="9" spans="1:9" ht="15.5" x14ac:dyDescent="0.35">
      <c r="A9" s="241" t="s">
        <v>37</v>
      </c>
      <c r="B9" s="241"/>
      <c r="C9" s="241"/>
      <c r="D9" s="241"/>
      <c r="E9" s="75">
        <v>1580</v>
      </c>
      <c r="F9" s="75">
        <v>1430</v>
      </c>
      <c r="G9" s="75">
        <v>1126.8</v>
      </c>
      <c r="H9" s="75">
        <v>303.2</v>
      </c>
      <c r="I9" s="164">
        <v>78.8</v>
      </c>
    </row>
    <row r="10" spans="1:9" ht="31" x14ac:dyDescent="0.35">
      <c r="A10" s="4" t="s">
        <v>38</v>
      </c>
      <c r="B10" s="6" t="s">
        <v>39</v>
      </c>
      <c r="C10" s="4" t="s">
        <v>40</v>
      </c>
      <c r="D10" s="6" t="s">
        <v>41</v>
      </c>
      <c r="E10" s="74">
        <v>175</v>
      </c>
      <c r="F10" s="74">
        <v>235</v>
      </c>
      <c r="G10" s="74">
        <v>171.11099999999999</v>
      </c>
      <c r="H10" s="74">
        <v>63.889000000000003</v>
      </c>
      <c r="I10" s="163">
        <v>72.813191489361699</v>
      </c>
    </row>
    <row r="11" spans="1:9" ht="15.5" x14ac:dyDescent="0.35">
      <c r="A11" s="241" t="s">
        <v>48</v>
      </c>
      <c r="B11" s="241"/>
      <c r="C11" s="241"/>
      <c r="D11" s="241"/>
      <c r="E11" s="75">
        <v>175</v>
      </c>
      <c r="F11" s="75">
        <v>235</v>
      </c>
      <c r="G11" s="75">
        <v>171.11</v>
      </c>
      <c r="H11" s="75">
        <v>63.89</v>
      </c>
      <c r="I11" s="164">
        <v>72.81</v>
      </c>
    </row>
    <row r="12" spans="1:9" ht="15.5" x14ac:dyDescent="0.35">
      <c r="A12" s="4" t="s">
        <v>49</v>
      </c>
      <c r="B12" s="6" t="s">
        <v>50</v>
      </c>
      <c r="C12" s="4" t="s">
        <v>51</v>
      </c>
      <c r="D12" s="6" t="s">
        <v>52</v>
      </c>
      <c r="E12" s="74">
        <v>14120</v>
      </c>
      <c r="F12" s="74">
        <v>15020</v>
      </c>
      <c r="G12" s="74">
        <v>11956.0278</v>
      </c>
      <c r="H12" s="74">
        <v>3063.9722000000002</v>
      </c>
      <c r="I12" s="163">
        <v>79.600717709720371</v>
      </c>
    </row>
    <row r="13" spans="1:9" ht="31" x14ac:dyDescent="0.35">
      <c r="A13" s="4" t="s">
        <v>49</v>
      </c>
      <c r="B13" s="6" t="s">
        <v>50</v>
      </c>
      <c r="C13" s="4" t="s">
        <v>84</v>
      </c>
      <c r="D13" s="6" t="s">
        <v>85</v>
      </c>
      <c r="E13" s="74">
        <v>1905</v>
      </c>
      <c r="F13" s="74">
        <v>2955</v>
      </c>
      <c r="G13" s="74">
        <v>1678.5824</v>
      </c>
      <c r="H13" s="74">
        <v>1276.4176</v>
      </c>
      <c r="I13" s="163">
        <v>56.804818950930624</v>
      </c>
    </row>
    <row r="14" spans="1:9" ht="15.5" x14ac:dyDescent="0.35">
      <c r="A14" s="4" t="s">
        <v>49</v>
      </c>
      <c r="B14" s="6" t="s">
        <v>50</v>
      </c>
      <c r="C14" s="4" t="s">
        <v>93</v>
      </c>
      <c r="D14" s="6" t="s">
        <v>94</v>
      </c>
      <c r="E14" s="74">
        <v>100</v>
      </c>
      <c r="F14" s="74">
        <v>100</v>
      </c>
      <c r="G14" s="74">
        <v>5.7460000000000004</v>
      </c>
      <c r="H14" s="74">
        <v>94.254000000000005</v>
      </c>
      <c r="I14" s="163">
        <v>5.7460000000000004</v>
      </c>
    </row>
    <row r="15" spans="1:9" ht="15.5" x14ac:dyDescent="0.35">
      <c r="A15" s="4" t="s">
        <v>49</v>
      </c>
      <c r="B15" s="6" t="s">
        <v>50</v>
      </c>
      <c r="C15" s="4" t="s">
        <v>97</v>
      </c>
      <c r="D15" s="6" t="s">
        <v>98</v>
      </c>
      <c r="E15" s="74">
        <v>20</v>
      </c>
      <c r="F15" s="74">
        <v>20</v>
      </c>
      <c r="G15" s="74">
        <v>0</v>
      </c>
      <c r="H15" s="74">
        <v>20</v>
      </c>
      <c r="I15" s="163">
        <v>0</v>
      </c>
    </row>
    <row r="16" spans="1:9" ht="31" x14ac:dyDescent="0.35">
      <c r="A16" s="4" t="s">
        <v>49</v>
      </c>
      <c r="B16" s="6" t="s">
        <v>50</v>
      </c>
      <c r="C16" s="4" t="s">
        <v>101</v>
      </c>
      <c r="D16" s="6" t="s">
        <v>102</v>
      </c>
      <c r="E16" s="74">
        <v>80</v>
      </c>
      <c r="F16" s="74">
        <v>80</v>
      </c>
      <c r="G16" s="74">
        <v>44.120040000000003</v>
      </c>
      <c r="H16" s="74">
        <v>35.879959999999997</v>
      </c>
      <c r="I16" s="163">
        <v>55.15005</v>
      </c>
    </row>
    <row r="17" spans="1:9" ht="15.5" x14ac:dyDescent="0.35">
      <c r="A17" s="241" t="s">
        <v>106</v>
      </c>
      <c r="B17" s="241"/>
      <c r="C17" s="241"/>
      <c r="D17" s="241"/>
      <c r="E17" s="75">
        <v>16225</v>
      </c>
      <c r="F17" s="75">
        <v>18175</v>
      </c>
      <c r="G17" s="75">
        <v>13684.48</v>
      </c>
      <c r="H17" s="75">
        <v>4490.5200000000004</v>
      </c>
      <c r="I17" s="164">
        <v>75.290000000000006</v>
      </c>
    </row>
    <row r="18" spans="1:9" ht="15.5" x14ac:dyDescent="0.35">
      <c r="A18" s="4" t="s">
        <v>107</v>
      </c>
      <c r="B18" s="6" t="s">
        <v>108</v>
      </c>
      <c r="C18" s="4" t="s">
        <v>109</v>
      </c>
      <c r="D18" s="6" t="s">
        <v>110</v>
      </c>
      <c r="E18" s="74">
        <v>24714</v>
      </c>
      <c r="F18" s="74">
        <v>23213.99999</v>
      </c>
      <c r="G18" s="74">
        <v>21860.2709</v>
      </c>
      <c r="H18" s="74">
        <v>1353.72909</v>
      </c>
      <c r="I18" s="163">
        <v>94.168479837239801</v>
      </c>
    </row>
    <row r="19" spans="1:9" ht="31" x14ac:dyDescent="0.35">
      <c r="A19" s="4" t="s">
        <v>107</v>
      </c>
      <c r="B19" s="6" t="s">
        <v>108</v>
      </c>
      <c r="C19" s="4" t="s">
        <v>120</v>
      </c>
      <c r="D19" s="6" t="s">
        <v>121</v>
      </c>
      <c r="E19" s="74">
        <v>20630</v>
      </c>
      <c r="F19" s="74">
        <v>19000.00001</v>
      </c>
      <c r="G19" s="74">
        <v>16884.81107</v>
      </c>
      <c r="H19" s="74">
        <v>2115.18894</v>
      </c>
      <c r="I19" s="163">
        <v>88.867426637438186</v>
      </c>
    </row>
    <row r="20" spans="1:9" ht="15.5" x14ac:dyDescent="0.35">
      <c r="A20" s="4" t="s">
        <v>107</v>
      </c>
      <c r="B20" s="6" t="s">
        <v>108</v>
      </c>
      <c r="C20" s="4" t="s">
        <v>130</v>
      </c>
      <c r="D20" s="6" t="s">
        <v>131</v>
      </c>
      <c r="E20" s="74">
        <v>6700</v>
      </c>
      <c r="F20" s="74">
        <v>1815</v>
      </c>
      <c r="G20" s="74">
        <v>1743.9141400000001</v>
      </c>
      <c r="H20" s="74">
        <v>71.085859999999997</v>
      </c>
      <c r="I20" s="163">
        <v>96.083423691460055</v>
      </c>
    </row>
    <row r="21" spans="1:9" ht="15.5" x14ac:dyDescent="0.35">
      <c r="A21" s="241" t="s">
        <v>134</v>
      </c>
      <c r="B21" s="241"/>
      <c r="C21" s="241"/>
      <c r="D21" s="241"/>
      <c r="E21" s="75">
        <v>52044</v>
      </c>
      <c r="F21" s="75">
        <v>44029</v>
      </c>
      <c r="G21" s="75">
        <v>40488.99</v>
      </c>
      <c r="H21" s="75">
        <v>3540.01</v>
      </c>
      <c r="I21" s="164">
        <v>91.96</v>
      </c>
    </row>
    <row r="22" spans="1:9" ht="15.5" x14ac:dyDescent="0.35">
      <c r="A22" s="4" t="s">
        <v>135</v>
      </c>
      <c r="B22" s="6" t="s">
        <v>136</v>
      </c>
      <c r="C22" s="4" t="s">
        <v>137</v>
      </c>
      <c r="D22" s="6" t="s">
        <v>138</v>
      </c>
      <c r="E22" s="74">
        <v>8190</v>
      </c>
      <c r="F22" s="74">
        <v>12384.554</v>
      </c>
      <c r="G22" s="74">
        <v>12307.944170000001</v>
      </c>
      <c r="H22" s="74">
        <v>76.609830000000002</v>
      </c>
      <c r="I22" s="163">
        <v>99.381408244495518</v>
      </c>
    </row>
    <row r="23" spans="1:9" ht="15.5" x14ac:dyDescent="0.35">
      <c r="A23" s="4" t="s">
        <v>135</v>
      </c>
      <c r="B23" s="6" t="s">
        <v>136</v>
      </c>
      <c r="C23" s="4" t="s">
        <v>147</v>
      </c>
      <c r="D23" s="6" t="s">
        <v>148</v>
      </c>
      <c r="E23" s="74">
        <v>19979</v>
      </c>
      <c r="F23" s="74">
        <v>23778.322</v>
      </c>
      <c r="G23" s="74">
        <v>23263.397000000001</v>
      </c>
      <c r="H23" s="74">
        <v>514.92499999999995</v>
      </c>
      <c r="I23" s="163">
        <v>97.834477134257</v>
      </c>
    </row>
    <row r="24" spans="1:9" ht="31" x14ac:dyDescent="0.35">
      <c r="A24" s="4" t="s">
        <v>135</v>
      </c>
      <c r="B24" s="6" t="s">
        <v>136</v>
      </c>
      <c r="C24" s="4" t="s">
        <v>162</v>
      </c>
      <c r="D24" s="6" t="s">
        <v>163</v>
      </c>
      <c r="E24" s="74">
        <v>150</v>
      </c>
      <c r="F24" s="74">
        <v>150</v>
      </c>
      <c r="G24" s="74">
        <v>139.94999999999999</v>
      </c>
      <c r="H24" s="74">
        <v>10.050000000000001</v>
      </c>
      <c r="I24" s="163">
        <v>93.3</v>
      </c>
    </row>
    <row r="25" spans="1:9" ht="15.5" x14ac:dyDescent="0.35">
      <c r="A25" s="4" t="s">
        <v>135</v>
      </c>
      <c r="B25" s="6" t="s">
        <v>136</v>
      </c>
      <c r="C25" s="4" t="s">
        <v>166</v>
      </c>
      <c r="D25" s="6" t="s">
        <v>167</v>
      </c>
      <c r="E25" s="74">
        <v>100</v>
      </c>
      <c r="F25" s="74">
        <v>154</v>
      </c>
      <c r="G25" s="74">
        <v>154</v>
      </c>
      <c r="H25" s="74">
        <v>0</v>
      </c>
      <c r="I25" s="163">
        <v>100</v>
      </c>
    </row>
    <row r="26" spans="1:9" ht="15.5" x14ac:dyDescent="0.35">
      <c r="A26" s="241" t="s">
        <v>172</v>
      </c>
      <c r="B26" s="241"/>
      <c r="C26" s="241"/>
      <c r="D26" s="241"/>
      <c r="E26" s="75">
        <v>28419</v>
      </c>
      <c r="F26" s="75">
        <v>36466.870000000003</v>
      </c>
      <c r="G26" s="75">
        <v>35865.29</v>
      </c>
      <c r="H26" s="75">
        <v>601.59</v>
      </c>
      <c r="I26" s="164">
        <v>98.35</v>
      </c>
    </row>
    <row r="27" spans="1:9" ht="15.5" x14ac:dyDescent="0.35">
      <c r="A27" s="4" t="s">
        <v>173</v>
      </c>
      <c r="B27" s="6" t="s">
        <v>136</v>
      </c>
      <c r="C27" s="4" t="s">
        <v>174</v>
      </c>
      <c r="D27" s="6" t="s">
        <v>175</v>
      </c>
      <c r="E27" s="74">
        <v>880</v>
      </c>
      <c r="F27" s="74">
        <v>880</v>
      </c>
      <c r="G27" s="74">
        <v>880</v>
      </c>
      <c r="H27" s="74">
        <v>0</v>
      </c>
      <c r="I27" s="163">
        <v>100</v>
      </c>
    </row>
    <row r="28" spans="1:9" ht="15.5" x14ac:dyDescent="0.35">
      <c r="A28" s="4" t="s">
        <v>173</v>
      </c>
      <c r="B28" s="6" t="s">
        <v>136</v>
      </c>
      <c r="C28" s="4" t="s">
        <v>178</v>
      </c>
      <c r="D28" s="6" t="s">
        <v>179</v>
      </c>
      <c r="E28" s="74">
        <v>3866</v>
      </c>
      <c r="F28" s="74">
        <v>2594.8000000000002</v>
      </c>
      <c r="G28" s="74">
        <v>2594.8000000000002</v>
      </c>
      <c r="H28" s="74">
        <v>0</v>
      </c>
      <c r="I28" s="163">
        <v>100</v>
      </c>
    </row>
    <row r="29" spans="1:9" ht="15.5" x14ac:dyDescent="0.35">
      <c r="A29" s="4" t="s">
        <v>173</v>
      </c>
      <c r="B29" s="6" t="s">
        <v>136</v>
      </c>
      <c r="C29" s="4" t="s">
        <v>184</v>
      </c>
      <c r="D29" s="6" t="s">
        <v>185</v>
      </c>
      <c r="E29" s="74">
        <v>18</v>
      </c>
      <c r="F29" s="74">
        <v>18</v>
      </c>
      <c r="G29" s="74">
        <v>18</v>
      </c>
      <c r="H29" s="74">
        <v>0</v>
      </c>
      <c r="I29" s="163">
        <v>100</v>
      </c>
    </row>
    <row r="30" spans="1:9" ht="15.5" x14ac:dyDescent="0.35">
      <c r="A30" s="241" t="s">
        <v>190</v>
      </c>
      <c r="B30" s="241"/>
      <c r="C30" s="241"/>
      <c r="D30" s="241"/>
      <c r="E30" s="75">
        <v>4764</v>
      </c>
      <c r="F30" s="75">
        <v>3492.8</v>
      </c>
      <c r="G30" s="75">
        <v>3492.8</v>
      </c>
      <c r="H30" s="75">
        <v>0</v>
      </c>
      <c r="I30" s="164">
        <v>100</v>
      </c>
    </row>
    <row r="31" spans="1:9" ht="31" x14ac:dyDescent="0.35">
      <c r="A31" s="4" t="s">
        <v>191</v>
      </c>
      <c r="B31" s="6" t="s">
        <v>192</v>
      </c>
      <c r="C31" s="4" t="s">
        <v>1120</v>
      </c>
      <c r="D31" s="6" t="s">
        <v>1121</v>
      </c>
      <c r="E31" s="74">
        <v>100</v>
      </c>
      <c r="F31" s="74">
        <v>100</v>
      </c>
      <c r="G31" s="74">
        <v>100</v>
      </c>
      <c r="H31" s="74">
        <v>0</v>
      </c>
      <c r="I31" s="163">
        <v>100</v>
      </c>
    </row>
    <row r="32" spans="1:9" ht="31" x14ac:dyDescent="0.35">
      <c r="A32" s="4" t="s">
        <v>191</v>
      </c>
      <c r="B32" s="6" t="s">
        <v>192</v>
      </c>
      <c r="C32" s="4" t="s">
        <v>193</v>
      </c>
      <c r="D32" s="6" t="s">
        <v>194</v>
      </c>
      <c r="E32" s="74">
        <v>58</v>
      </c>
      <c r="F32" s="74">
        <v>58</v>
      </c>
      <c r="G32" s="74">
        <v>58</v>
      </c>
      <c r="H32" s="74">
        <v>0</v>
      </c>
      <c r="I32" s="163">
        <v>100</v>
      </c>
    </row>
    <row r="33" spans="1:9" ht="31" x14ac:dyDescent="0.35">
      <c r="A33" s="4" t="s">
        <v>191</v>
      </c>
      <c r="B33" s="6" t="s">
        <v>192</v>
      </c>
      <c r="C33" s="4" t="s">
        <v>200</v>
      </c>
      <c r="D33" s="6" t="s">
        <v>201</v>
      </c>
      <c r="E33" s="74">
        <v>21708</v>
      </c>
      <c r="F33" s="74">
        <v>21725.4</v>
      </c>
      <c r="G33" s="74">
        <v>18773.759610000001</v>
      </c>
      <c r="H33" s="74">
        <v>2951.64039</v>
      </c>
      <c r="I33" s="163">
        <v>86.413873208318378</v>
      </c>
    </row>
    <row r="34" spans="1:9" ht="31" x14ac:dyDescent="0.35">
      <c r="A34" s="4" t="s">
        <v>191</v>
      </c>
      <c r="B34" s="6" t="s">
        <v>192</v>
      </c>
      <c r="C34" s="4" t="s">
        <v>221</v>
      </c>
      <c r="D34" s="6" t="s">
        <v>222</v>
      </c>
      <c r="E34" s="74">
        <v>1093</v>
      </c>
      <c r="F34" s="74">
        <v>1333</v>
      </c>
      <c r="G34" s="74">
        <v>976.84582999999998</v>
      </c>
      <c r="H34" s="74">
        <v>356.15417000000002</v>
      </c>
      <c r="I34" s="163">
        <v>73.281757689422363</v>
      </c>
    </row>
    <row r="35" spans="1:9" ht="46.5" x14ac:dyDescent="0.35">
      <c r="A35" s="4" t="s">
        <v>191</v>
      </c>
      <c r="B35" s="6" t="s">
        <v>192</v>
      </c>
      <c r="C35" s="4" t="s">
        <v>235</v>
      </c>
      <c r="D35" s="6" t="s">
        <v>236</v>
      </c>
      <c r="E35" s="74">
        <v>1208</v>
      </c>
      <c r="F35" s="74">
        <v>1288</v>
      </c>
      <c r="G35" s="74">
        <v>800.29038000000003</v>
      </c>
      <c r="H35" s="74">
        <v>487.70961999999997</v>
      </c>
      <c r="I35" s="163">
        <v>62.134346273291918</v>
      </c>
    </row>
    <row r="36" spans="1:9" ht="31" x14ac:dyDescent="0.35">
      <c r="A36" s="4" t="s">
        <v>191</v>
      </c>
      <c r="B36" s="6" t="s">
        <v>192</v>
      </c>
      <c r="C36" s="4" t="s">
        <v>249</v>
      </c>
      <c r="D36" s="6" t="s">
        <v>250</v>
      </c>
      <c r="E36" s="74">
        <v>512</v>
      </c>
      <c r="F36" s="74">
        <v>512</v>
      </c>
      <c r="G36" s="74">
        <v>512</v>
      </c>
      <c r="H36" s="74">
        <v>0</v>
      </c>
      <c r="I36" s="163">
        <v>100</v>
      </c>
    </row>
    <row r="37" spans="1:9" ht="31" x14ac:dyDescent="0.35">
      <c r="A37" s="4" t="s">
        <v>191</v>
      </c>
      <c r="B37" s="6" t="s">
        <v>192</v>
      </c>
      <c r="C37" s="4" t="s">
        <v>257</v>
      </c>
      <c r="D37" s="6" t="s">
        <v>258</v>
      </c>
      <c r="E37" s="74">
        <v>50</v>
      </c>
      <c r="F37" s="74">
        <v>50</v>
      </c>
      <c r="G37" s="74">
        <v>50</v>
      </c>
      <c r="H37" s="74">
        <v>0</v>
      </c>
      <c r="I37" s="163">
        <v>100</v>
      </c>
    </row>
    <row r="38" spans="1:9" ht="31" x14ac:dyDescent="0.35">
      <c r="A38" s="4" t="s">
        <v>191</v>
      </c>
      <c r="B38" s="6" t="s">
        <v>192</v>
      </c>
      <c r="C38" s="4" t="s">
        <v>261</v>
      </c>
      <c r="D38" s="6" t="s">
        <v>262</v>
      </c>
      <c r="E38" s="74">
        <v>856</v>
      </c>
      <c r="F38" s="74">
        <v>856</v>
      </c>
      <c r="G38" s="74">
        <v>828.09109999999998</v>
      </c>
      <c r="H38" s="74">
        <v>27.908899999999999</v>
      </c>
      <c r="I38" s="163">
        <v>96.739614485981306</v>
      </c>
    </row>
    <row r="39" spans="1:9" ht="15.5" x14ac:dyDescent="0.35">
      <c r="A39" s="241" t="s">
        <v>274</v>
      </c>
      <c r="B39" s="241"/>
      <c r="C39" s="241"/>
      <c r="D39" s="241"/>
      <c r="E39" s="75">
        <v>25585</v>
      </c>
      <c r="F39" s="75">
        <v>25922.400000000001</v>
      </c>
      <c r="G39" s="75">
        <v>22098.99</v>
      </c>
      <c r="H39" s="75">
        <v>3823.41</v>
      </c>
      <c r="I39" s="164">
        <v>85.25</v>
      </c>
    </row>
    <row r="40" spans="1:9" ht="15.5" x14ac:dyDescent="0.35">
      <c r="A40" s="4" t="s">
        <v>275</v>
      </c>
      <c r="B40" s="6" t="s">
        <v>276</v>
      </c>
      <c r="C40" s="4" t="s">
        <v>277</v>
      </c>
      <c r="D40" s="6" t="s">
        <v>278</v>
      </c>
      <c r="E40" s="74">
        <v>12905</v>
      </c>
      <c r="F40" s="74">
        <v>12317</v>
      </c>
      <c r="G40" s="74">
        <v>11316.581200000001</v>
      </c>
      <c r="H40" s="74">
        <v>1000.4188</v>
      </c>
      <c r="I40" s="163">
        <v>91.877739709344809</v>
      </c>
    </row>
    <row r="41" spans="1:9" ht="15.5" x14ac:dyDescent="0.35">
      <c r="A41" s="4" t="s">
        <v>275</v>
      </c>
      <c r="B41" s="6" t="s">
        <v>276</v>
      </c>
      <c r="C41" s="4" t="s">
        <v>307</v>
      </c>
      <c r="D41" s="6" t="s">
        <v>308</v>
      </c>
      <c r="E41" s="74">
        <v>7929</v>
      </c>
      <c r="F41" s="74">
        <v>7900</v>
      </c>
      <c r="G41" s="74">
        <v>7844.8</v>
      </c>
      <c r="H41" s="74">
        <v>55.2</v>
      </c>
      <c r="I41" s="163">
        <v>99.301265822784814</v>
      </c>
    </row>
    <row r="42" spans="1:9" ht="15.5" x14ac:dyDescent="0.35">
      <c r="A42" s="4" t="s">
        <v>275</v>
      </c>
      <c r="B42" s="6" t="s">
        <v>276</v>
      </c>
      <c r="C42" s="4" t="s">
        <v>339</v>
      </c>
      <c r="D42" s="6" t="s">
        <v>340</v>
      </c>
      <c r="E42" s="74">
        <v>2775</v>
      </c>
      <c r="F42" s="74">
        <v>2775</v>
      </c>
      <c r="G42" s="74">
        <v>2727.47082</v>
      </c>
      <c r="H42" s="74">
        <v>47.529179999999997</v>
      </c>
      <c r="I42" s="163">
        <v>98.287236756756755</v>
      </c>
    </row>
    <row r="43" spans="1:9" ht="15.5" x14ac:dyDescent="0.35">
      <c r="A43" s="4" t="s">
        <v>275</v>
      </c>
      <c r="B43" s="6" t="s">
        <v>276</v>
      </c>
      <c r="C43" s="4" t="s">
        <v>350</v>
      </c>
      <c r="D43" s="6" t="s">
        <v>351</v>
      </c>
      <c r="E43" s="74">
        <v>1273.3</v>
      </c>
      <c r="F43" s="74">
        <v>1273.3</v>
      </c>
      <c r="G43" s="74">
        <v>1126.9490000000001</v>
      </c>
      <c r="H43" s="74">
        <v>146.351</v>
      </c>
      <c r="I43" s="163">
        <v>88.506165082855574</v>
      </c>
    </row>
    <row r="44" spans="1:9" ht="15.5" x14ac:dyDescent="0.35">
      <c r="A44" s="241" t="s">
        <v>380</v>
      </c>
      <c r="B44" s="241"/>
      <c r="C44" s="241"/>
      <c r="D44" s="241"/>
      <c r="E44" s="75">
        <v>24882.3</v>
      </c>
      <c r="F44" s="75">
        <v>24265.3</v>
      </c>
      <c r="G44" s="75">
        <v>23015.8</v>
      </c>
      <c r="H44" s="75">
        <v>1249.5</v>
      </c>
      <c r="I44" s="164">
        <v>94.85</v>
      </c>
    </row>
    <row r="45" spans="1:9" ht="31" x14ac:dyDescent="0.35">
      <c r="A45" s="4" t="s">
        <v>381</v>
      </c>
      <c r="B45" s="6" t="s">
        <v>382</v>
      </c>
      <c r="C45" s="4" t="s">
        <v>383</v>
      </c>
      <c r="D45" s="6" t="s">
        <v>384</v>
      </c>
      <c r="E45" s="74">
        <v>21500</v>
      </c>
      <c r="F45" s="74">
        <v>21500</v>
      </c>
      <c r="G45" s="74">
        <v>15702.10202</v>
      </c>
      <c r="H45" s="74">
        <v>5797.8979799999997</v>
      </c>
      <c r="I45" s="163">
        <v>73.033032651162785</v>
      </c>
    </row>
    <row r="46" spans="1:9" ht="31" x14ac:dyDescent="0.35">
      <c r="A46" s="4" t="s">
        <v>381</v>
      </c>
      <c r="B46" s="6" t="s">
        <v>382</v>
      </c>
      <c r="C46" s="4" t="s">
        <v>429</v>
      </c>
      <c r="D46" s="6" t="s">
        <v>430</v>
      </c>
      <c r="E46" s="74">
        <v>12280</v>
      </c>
      <c r="F46" s="74">
        <v>10721.295</v>
      </c>
      <c r="G46" s="74">
        <v>6324.2130500000003</v>
      </c>
      <c r="H46" s="74">
        <v>4397.0819499999998</v>
      </c>
      <c r="I46" s="163">
        <v>58.987398910299554</v>
      </c>
    </row>
    <row r="47" spans="1:9" ht="31" x14ac:dyDescent="0.35">
      <c r="A47" s="4" t="s">
        <v>381</v>
      </c>
      <c r="B47" s="6" t="s">
        <v>382</v>
      </c>
      <c r="C47" s="4" t="s">
        <v>466</v>
      </c>
      <c r="D47" s="6" t="s">
        <v>467</v>
      </c>
      <c r="E47" s="74">
        <v>8040</v>
      </c>
      <c r="F47" s="74">
        <v>8328</v>
      </c>
      <c r="G47" s="74">
        <v>7926.4179400000003</v>
      </c>
      <c r="H47" s="74">
        <v>401.58206000000001</v>
      </c>
      <c r="I47" s="163">
        <v>95.177929154658983</v>
      </c>
    </row>
    <row r="48" spans="1:9" ht="31" x14ac:dyDescent="0.35">
      <c r="A48" s="4" t="s">
        <v>381</v>
      </c>
      <c r="B48" s="6" t="s">
        <v>382</v>
      </c>
      <c r="C48" s="4" t="s">
        <v>476</v>
      </c>
      <c r="D48" s="6" t="s">
        <v>477</v>
      </c>
      <c r="E48" s="74">
        <v>2476</v>
      </c>
      <c r="F48" s="74">
        <v>2876</v>
      </c>
      <c r="G48" s="74">
        <v>2359.4296100000001</v>
      </c>
      <c r="H48" s="74">
        <v>516.57038999999997</v>
      </c>
      <c r="I48" s="163">
        <v>82.038581710709309</v>
      </c>
    </row>
    <row r="49" spans="1:9" ht="31" x14ac:dyDescent="0.35">
      <c r="A49" s="4" t="s">
        <v>381</v>
      </c>
      <c r="B49" s="6" t="s">
        <v>382</v>
      </c>
      <c r="C49" s="4" t="s">
        <v>496</v>
      </c>
      <c r="D49" s="6" t="s">
        <v>497</v>
      </c>
      <c r="E49" s="74">
        <v>900</v>
      </c>
      <c r="F49" s="74">
        <v>1100</v>
      </c>
      <c r="G49" s="74">
        <v>575.47125000000005</v>
      </c>
      <c r="H49" s="74">
        <v>524.52874999999995</v>
      </c>
      <c r="I49" s="163">
        <v>52.315568181818186</v>
      </c>
    </row>
    <row r="50" spans="1:9" ht="31" x14ac:dyDescent="0.35">
      <c r="A50" s="4" t="s">
        <v>381</v>
      </c>
      <c r="B50" s="6" t="s">
        <v>382</v>
      </c>
      <c r="C50" s="4" t="s">
        <v>500</v>
      </c>
      <c r="D50" s="6" t="s">
        <v>501</v>
      </c>
      <c r="E50" s="74">
        <v>19420</v>
      </c>
      <c r="F50" s="74">
        <v>19946</v>
      </c>
      <c r="G50" s="74">
        <v>9378.2466999999997</v>
      </c>
      <c r="H50" s="74">
        <v>10567.7533</v>
      </c>
      <c r="I50" s="163">
        <v>47.0181825930011</v>
      </c>
    </row>
    <row r="51" spans="1:9" ht="46.5" x14ac:dyDescent="0.35">
      <c r="A51" s="4" t="s">
        <v>381</v>
      </c>
      <c r="B51" s="6" t="s">
        <v>382</v>
      </c>
      <c r="C51" s="4" t="s">
        <v>524</v>
      </c>
      <c r="D51" s="6" t="s">
        <v>525</v>
      </c>
      <c r="E51" s="74">
        <v>244.18700000000001</v>
      </c>
      <c r="F51" s="74">
        <v>297.892</v>
      </c>
      <c r="G51" s="74">
        <v>294.37634000000003</v>
      </c>
      <c r="H51" s="74">
        <v>3.51566</v>
      </c>
      <c r="I51" s="163">
        <v>98.819820606125717</v>
      </c>
    </row>
    <row r="52" spans="1:9" ht="15.5" x14ac:dyDescent="0.35">
      <c r="A52" s="241" t="s">
        <v>538</v>
      </c>
      <c r="B52" s="241"/>
      <c r="C52" s="241"/>
      <c r="D52" s="241"/>
      <c r="E52" s="75">
        <v>64860.19</v>
      </c>
      <c r="F52" s="75">
        <v>64769.19</v>
      </c>
      <c r="G52" s="75">
        <v>42560.26</v>
      </c>
      <c r="H52" s="75">
        <v>22208.93</v>
      </c>
      <c r="I52" s="164">
        <v>65.709999999999994</v>
      </c>
    </row>
    <row r="53" spans="1:9" ht="15.5" x14ac:dyDescent="0.35">
      <c r="A53" s="4" t="s">
        <v>539</v>
      </c>
      <c r="B53" s="6" t="s">
        <v>540</v>
      </c>
      <c r="C53" s="4" t="s">
        <v>541</v>
      </c>
      <c r="D53" s="6" t="s">
        <v>542</v>
      </c>
      <c r="E53" s="74">
        <v>15730</v>
      </c>
      <c r="F53" s="74">
        <v>15580</v>
      </c>
      <c r="G53" s="74">
        <v>13890.3153</v>
      </c>
      <c r="H53" s="74">
        <v>1689.6847</v>
      </c>
      <c r="I53" s="163">
        <v>89.154783697047492</v>
      </c>
    </row>
    <row r="54" spans="1:9" ht="31" x14ac:dyDescent="0.35">
      <c r="A54" s="4" t="s">
        <v>539</v>
      </c>
      <c r="B54" s="6" t="s">
        <v>540</v>
      </c>
      <c r="C54" s="4" t="s">
        <v>556</v>
      </c>
      <c r="D54" s="6" t="s">
        <v>557</v>
      </c>
      <c r="E54" s="74">
        <v>8420</v>
      </c>
      <c r="F54" s="74">
        <v>8670</v>
      </c>
      <c r="G54" s="74">
        <v>8253.1929899999996</v>
      </c>
      <c r="H54" s="74">
        <v>416.80700999999999</v>
      </c>
      <c r="I54" s="163">
        <v>95.192537370242221</v>
      </c>
    </row>
    <row r="55" spans="1:9" ht="15.5" x14ac:dyDescent="0.35">
      <c r="A55" s="4" t="s">
        <v>539</v>
      </c>
      <c r="B55" s="6" t="s">
        <v>540</v>
      </c>
      <c r="C55" s="4" t="s">
        <v>568</v>
      </c>
      <c r="D55" s="6" t="s">
        <v>569</v>
      </c>
      <c r="E55" s="74">
        <v>80</v>
      </c>
      <c r="F55" s="74">
        <v>80</v>
      </c>
      <c r="G55" s="74">
        <v>12.74249</v>
      </c>
      <c r="H55" s="74">
        <v>67.257509999999996</v>
      </c>
      <c r="I55" s="163">
        <v>15.928112499999999</v>
      </c>
    </row>
    <row r="56" spans="1:9" ht="31" x14ac:dyDescent="0.35">
      <c r="A56" s="4" t="s">
        <v>539</v>
      </c>
      <c r="B56" s="6" t="s">
        <v>540</v>
      </c>
      <c r="C56" s="4" t="s">
        <v>572</v>
      </c>
      <c r="D56" s="6" t="s">
        <v>573</v>
      </c>
      <c r="E56" s="74">
        <v>220</v>
      </c>
      <c r="F56" s="74">
        <v>220</v>
      </c>
      <c r="G56" s="74">
        <v>53.945689999999999</v>
      </c>
      <c r="H56" s="74">
        <v>166.05430999999999</v>
      </c>
      <c r="I56" s="163">
        <v>24.52076818181818</v>
      </c>
    </row>
    <row r="57" spans="1:9" ht="15.5" x14ac:dyDescent="0.35">
      <c r="A57" s="4" t="s">
        <v>539</v>
      </c>
      <c r="B57" s="6" t="s">
        <v>540</v>
      </c>
      <c r="C57" s="4" t="s">
        <v>578</v>
      </c>
      <c r="D57" s="6" t="s">
        <v>579</v>
      </c>
      <c r="E57" s="74">
        <v>13270</v>
      </c>
      <c r="F57" s="74">
        <v>13820</v>
      </c>
      <c r="G57" s="74">
        <v>12536.09064</v>
      </c>
      <c r="H57" s="74">
        <v>1283.9093600000001</v>
      </c>
      <c r="I57" s="163">
        <v>90.709773082489136</v>
      </c>
    </row>
    <row r="58" spans="1:9" ht="31" x14ac:dyDescent="0.35">
      <c r="A58" s="4" t="s">
        <v>539</v>
      </c>
      <c r="B58" s="6" t="s">
        <v>540</v>
      </c>
      <c r="C58" s="4" t="s">
        <v>604</v>
      </c>
      <c r="D58" s="6" t="s">
        <v>605</v>
      </c>
      <c r="E58" s="74">
        <v>770</v>
      </c>
      <c r="F58" s="74">
        <v>320</v>
      </c>
      <c r="G58" s="74">
        <v>111.09435000000001</v>
      </c>
      <c r="H58" s="74">
        <v>208.90565000000001</v>
      </c>
      <c r="I58" s="163">
        <v>34.716984375000003</v>
      </c>
    </row>
    <row r="59" spans="1:9" ht="15.5" x14ac:dyDescent="0.35">
      <c r="A59" s="241" t="s">
        <v>618</v>
      </c>
      <c r="B59" s="241"/>
      <c r="C59" s="241"/>
      <c r="D59" s="241"/>
      <c r="E59" s="75">
        <v>38490</v>
      </c>
      <c r="F59" s="75">
        <v>38690</v>
      </c>
      <c r="G59" s="75">
        <v>34857.379999999997</v>
      </c>
      <c r="H59" s="75">
        <v>3832.62</v>
      </c>
      <c r="I59" s="164">
        <v>90.09</v>
      </c>
    </row>
    <row r="60" spans="1:9" ht="31" x14ac:dyDescent="0.35">
      <c r="A60" s="4" t="s">
        <v>619</v>
      </c>
      <c r="B60" s="6" t="s">
        <v>1480</v>
      </c>
      <c r="C60" s="4" t="s">
        <v>621</v>
      </c>
      <c r="D60" s="6" t="s">
        <v>1480</v>
      </c>
      <c r="E60" s="74">
        <v>70</v>
      </c>
      <c r="F60" s="74">
        <v>70</v>
      </c>
      <c r="G60" s="74">
        <v>46.188000000000002</v>
      </c>
      <c r="H60" s="74">
        <v>23.812000000000001</v>
      </c>
      <c r="I60" s="163">
        <v>65.982857142857142</v>
      </c>
    </row>
    <row r="61" spans="1:9" ht="15.5" x14ac:dyDescent="0.35">
      <c r="A61" s="241" t="s">
        <v>1481</v>
      </c>
      <c r="B61" s="241"/>
      <c r="C61" s="241"/>
      <c r="D61" s="241"/>
      <c r="E61" s="75">
        <v>70</v>
      </c>
      <c r="F61" s="75">
        <v>70</v>
      </c>
      <c r="G61" s="75">
        <v>46.19</v>
      </c>
      <c r="H61" s="75">
        <v>23.81</v>
      </c>
      <c r="I61" s="164">
        <v>65.989999999999995</v>
      </c>
    </row>
    <row r="62" spans="1:9" ht="62" x14ac:dyDescent="0.35">
      <c r="A62" s="4" t="s">
        <v>624</v>
      </c>
      <c r="B62" s="6" t="s">
        <v>625</v>
      </c>
      <c r="C62" s="4" t="s">
        <v>626</v>
      </c>
      <c r="D62" s="6" t="s">
        <v>627</v>
      </c>
      <c r="E62" s="74">
        <v>15</v>
      </c>
      <c r="F62" s="74">
        <v>15</v>
      </c>
      <c r="G62" s="74">
        <v>0</v>
      </c>
      <c r="H62" s="74">
        <v>15</v>
      </c>
      <c r="I62" s="163">
        <v>0</v>
      </c>
    </row>
    <row r="63" spans="1:9" ht="62" x14ac:dyDescent="0.35">
      <c r="A63" s="4" t="s">
        <v>624</v>
      </c>
      <c r="B63" s="6" t="s">
        <v>625</v>
      </c>
      <c r="C63" s="4" t="s">
        <v>632</v>
      </c>
      <c r="D63" s="6" t="s">
        <v>633</v>
      </c>
      <c r="E63" s="74">
        <v>350</v>
      </c>
      <c r="F63" s="74">
        <v>350</v>
      </c>
      <c r="G63" s="74">
        <v>350</v>
      </c>
      <c r="H63" s="74">
        <v>0</v>
      </c>
      <c r="I63" s="163">
        <v>100</v>
      </c>
    </row>
    <row r="64" spans="1:9" ht="62" x14ac:dyDescent="0.35">
      <c r="A64" s="4" t="s">
        <v>624</v>
      </c>
      <c r="B64" s="6" t="s">
        <v>625</v>
      </c>
      <c r="C64" s="4" t="s">
        <v>636</v>
      </c>
      <c r="D64" s="6" t="s">
        <v>637</v>
      </c>
      <c r="E64" s="74">
        <v>3130.4</v>
      </c>
      <c r="F64" s="74">
        <v>3130.4</v>
      </c>
      <c r="G64" s="74">
        <v>3130.4</v>
      </c>
      <c r="H64" s="74">
        <v>0</v>
      </c>
      <c r="I64" s="163">
        <v>100</v>
      </c>
    </row>
    <row r="65" spans="1:9" ht="62" x14ac:dyDescent="0.35">
      <c r="A65" s="4" t="s">
        <v>624</v>
      </c>
      <c r="B65" s="6" t="s">
        <v>625</v>
      </c>
      <c r="C65" s="4" t="s">
        <v>662</v>
      </c>
      <c r="D65" s="6" t="s">
        <v>663</v>
      </c>
      <c r="E65" s="74">
        <v>50</v>
      </c>
      <c r="F65" s="74">
        <v>50</v>
      </c>
      <c r="G65" s="74">
        <v>50</v>
      </c>
      <c r="H65" s="74">
        <v>0</v>
      </c>
      <c r="I65" s="163">
        <v>100</v>
      </c>
    </row>
    <row r="66" spans="1:9" ht="62" x14ac:dyDescent="0.35">
      <c r="A66" s="4" t="s">
        <v>624</v>
      </c>
      <c r="B66" s="6" t="s">
        <v>625</v>
      </c>
      <c r="C66" s="4" t="s">
        <v>664</v>
      </c>
      <c r="D66" s="6" t="s">
        <v>665</v>
      </c>
      <c r="E66" s="74">
        <v>15.5</v>
      </c>
      <c r="F66" s="74">
        <v>15.5</v>
      </c>
      <c r="G66" s="74">
        <v>15.5</v>
      </c>
      <c r="H66" s="74">
        <v>0</v>
      </c>
      <c r="I66" s="163">
        <v>100</v>
      </c>
    </row>
    <row r="67" spans="1:9" ht="62" x14ac:dyDescent="0.35">
      <c r="A67" s="4" t="s">
        <v>624</v>
      </c>
      <c r="B67" s="6" t="s">
        <v>625</v>
      </c>
      <c r="C67" s="4" t="s">
        <v>670</v>
      </c>
      <c r="D67" s="6" t="s">
        <v>671</v>
      </c>
      <c r="E67" s="74">
        <v>72.2</v>
      </c>
      <c r="F67" s="74">
        <v>72.2</v>
      </c>
      <c r="G67" s="74">
        <v>72.2</v>
      </c>
      <c r="H67" s="74">
        <v>0</v>
      </c>
      <c r="I67" s="163">
        <v>100</v>
      </c>
    </row>
    <row r="68" spans="1:9" ht="62" x14ac:dyDescent="0.35">
      <c r="A68" s="4" t="s">
        <v>624</v>
      </c>
      <c r="B68" s="6" t="s">
        <v>625</v>
      </c>
      <c r="C68" s="4" t="s">
        <v>674</v>
      </c>
      <c r="D68" s="6" t="s">
        <v>675</v>
      </c>
      <c r="E68" s="74">
        <v>907.4</v>
      </c>
      <c r="F68" s="74">
        <v>907.4</v>
      </c>
      <c r="G68" s="74">
        <v>907.4</v>
      </c>
      <c r="H68" s="74">
        <v>0</v>
      </c>
      <c r="I68" s="163">
        <v>100</v>
      </c>
    </row>
    <row r="69" spans="1:9" ht="15.5" x14ac:dyDescent="0.35">
      <c r="A69" s="241" t="s">
        <v>687</v>
      </c>
      <c r="B69" s="241"/>
      <c r="C69" s="241"/>
      <c r="D69" s="241"/>
      <c r="E69" s="75">
        <v>4540.5</v>
      </c>
      <c r="F69" s="75">
        <v>4540.5</v>
      </c>
      <c r="G69" s="75">
        <v>4525.5</v>
      </c>
      <c r="H69" s="75">
        <v>15</v>
      </c>
      <c r="I69" s="164">
        <v>99.67</v>
      </c>
    </row>
    <row r="70" spans="1:9" ht="62" x14ac:dyDescent="0.35">
      <c r="A70" s="4" t="s">
        <v>688</v>
      </c>
      <c r="B70" s="6" t="s">
        <v>689</v>
      </c>
      <c r="C70" s="4" t="s">
        <v>690</v>
      </c>
      <c r="D70" s="6" t="s">
        <v>1482</v>
      </c>
      <c r="E70" s="74">
        <v>105</v>
      </c>
      <c r="F70" s="74">
        <v>105</v>
      </c>
      <c r="G70" s="74">
        <v>0</v>
      </c>
      <c r="H70" s="74">
        <v>105</v>
      </c>
      <c r="I70" s="163">
        <v>0</v>
      </c>
    </row>
    <row r="71" spans="1:9" ht="31" x14ac:dyDescent="0.35">
      <c r="A71" s="4" t="s">
        <v>688</v>
      </c>
      <c r="B71" s="6" t="s">
        <v>689</v>
      </c>
      <c r="C71" s="4" t="s">
        <v>697</v>
      </c>
      <c r="D71" s="6" t="s">
        <v>698</v>
      </c>
      <c r="E71" s="74">
        <v>182</v>
      </c>
      <c r="F71" s="74">
        <v>192.1</v>
      </c>
      <c r="G71" s="74">
        <v>98.412000000000006</v>
      </c>
      <c r="H71" s="74">
        <v>93.688000000000002</v>
      </c>
      <c r="I71" s="163">
        <v>51.229567933368038</v>
      </c>
    </row>
    <row r="72" spans="1:9" ht="15.5" x14ac:dyDescent="0.35">
      <c r="A72" s="241" t="s">
        <v>700</v>
      </c>
      <c r="B72" s="241"/>
      <c r="C72" s="241"/>
      <c r="D72" s="241"/>
      <c r="E72" s="75">
        <v>287</v>
      </c>
      <c r="F72" s="75">
        <v>297.10000000000002</v>
      </c>
      <c r="G72" s="75">
        <v>98.41</v>
      </c>
      <c r="H72" s="75">
        <v>198.69</v>
      </c>
      <c r="I72" s="164">
        <v>33.119999999999997</v>
      </c>
    </row>
    <row r="73" spans="1:9" ht="15.5" x14ac:dyDescent="0.35">
      <c r="A73" s="4" t="s">
        <v>701</v>
      </c>
      <c r="B73" s="6" t="s">
        <v>702</v>
      </c>
      <c r="C73" s="4" t="s">
        <v>703</v>
      </c>
      <c r="D73" s="6" t="s">
        <v>702</v>
      </c>
      <c r="E73" s="74">
        <v>820</v>
      </c>
      <c r="F73" s="74">
        <v>820</v>
      </c>
      <c r="G73" s="74">
        <v>348.11412999999999</v>
      </c>
      <c r="H73" s="74">
        <v>471.88587000000001</v>
      </c>
      <c r="I73" s="163">
        <v>42.452942682926825</v>
      </c>
    </row>
    <row r="74" spans="1:9" ht="15.5" x14ac:dyDescent="0.35">
      <c r="A74" s="241" t="s">
        <v>706</v>
      </c>
      <c r="B74" s="241"/>
      <c r="C74" s="241"/>
      <c r="D74" s="241"/>
      <c r="E74" s="75">
        <v>820</v>
      </c>
      <c r="F74" s="75">
        <v>820</v>
      </c>
      <c r="G74" s="75">
        <v>348.11</v>
      </c>
      <c r="H74" s="75">
        <v>471.89</v>
      </c>
      <c r="I74" s="164">
        <v>42.45</v>
      </c>
    </row>
    <row r="75" spans="1:9" ht="31" x14ac:dyDescent="0.35">
      <c r="A75" s="4" t="s">
        <v>707</v>
      </c>
      <c r="B75" s="6" t="s">
        <v>708</v>
      </c>
      <c r="C75" s="4" t="s">
        <v>709</v>
      </c>
      <c r="D75" s="6" t="s">
        <v>710</v>
      </c>
      <c r="E75" s="74">
        <v>2315.6999999999998</v>
      </c>
      <c r="F75" s="74">
        <v>2335.6999999999998</v>
      </c>
      <c r="G75" s="74">
        <v>1415.13338</v>
      </c>
      <c r="H75" s="74">
        <v>920.56661999999994</v>
      </c>
      <c r="I75" s="163">
        <v>60.587120777497105</v>
      </c>
    </row>
    <row r="76" spans="1:9" ht="15.5" x14ac:dyDescent="0.35">
      <c r="A76" s="241" t="s">
        <v>735</v>
      </c>
      <c r="B76" s="241"/>
      <c r="C76" s="241"/>
      <c r="D76" s="241"/>
      <c r="E76" s="75">
        <v>2315.6999999999998</v>
      </c>
      <c r="F76" s="75">
        <v>2335.6999999999998</v>
      </c>
      <c r="G76" s="75">
        <v>1415.13</v>
      </c>
      <c r="H76" s="75">
        <v>920.57</v>
      </c>
      <c r="I76" s="164">
        <v>60.59</v>
      </c>
    </row>
    <row r="77" spans="1:9" ht="46.5" x14ac:dyDescent="0.35">
      <c r="A77" s="4" t="s">
        <v>736</v>
      </c>
      <c r="B77" s="6" t="s">
        <v>737</v>
      </c>
      <c r="C77" s="4" t="s">
        <v>738</v>
      </c>
      <c r="D77" s="6" t="s">
        <v>739</v>
      </c>
      <c r="E77" s="74">
        <v>5195</v>
      </c>
      <c r="F77" s="74">
        <v>5195.7629999999999</v>
      </c>
      <c r="G77" s="74">
        <v>5101.9579999999996</v>
      </c>
      <c r="H77" s="74">
        <v>93.805000000000007</v>
      </c>
      <c r="I77" s="163">
        <v>98.194586627604068</v>
      </c>
    </row>
    <row r="78" spans="1:9" ht="46.5" x14ac:dyDescent="0.35">
      <c r="A78" s="4" t="s">
        <v>736</v>
      </c>
      <c r="B78" s="6" t="s">
        <v>737</v>
      </c>
      <c r="C78" s="4" t="s">
        <v>1410</v>
      </c>
      <c r="D78" s="6" t="s">
        <v>1411</v>
      </c>
      <c r="E78" s="74">
        <v>0</v>
      </c>
      <c r="F78" s="74">
        <v>8.4130000000000003</v>
      </c>
      <c r="G78" s="74">
        <v>8.4130000000000003</v>
      </c>
      <c r="H78" s="74">
        <v>0</v>
      </c>
      <c r="I78" s="163">
        <v>100</v>
      </c>
    </row>
    <row r="79" spans="1:9" ht="46.5" x14ac:dyDescent="0.35">
      <c r="A79" s="4" t="s">
        <v>736</v>
      </c>
      <c r="B79" s="6" t="s">
        <v>737</v>
      </c>
      <c r="C79" s="4" t="s">
        <v>1275</v>
      </c>
      <c r="D79" s="6" t="s">
        <v>1276</v>
      </c>
      <c r="E79" s="74">
        <v>594</v>
      </c>
      <c r="F79" s="74">
        <v>552.05596000000003</v>
      </c>
      <c r="G79" s="74">
        <v>552.05596000000003</v>
      </c>
      <c r="H79" s="74">
        <v>0</v>
      </c>
      <c r="I79" s="163">
        <v>100</v>
      </c>
    </row>
    <row r="80" spans="1:9" ht="46.5" x14ac:dyDescent="0.35">
      <c r="A80" s="4" t="s">
        <v>736</v>
      </c>
      <c r="B80" s="6" t="s">
        <v>737</v>
      </c>
      <c r="C80" s="4" t="s">
        <v>749</v>
      </c>
      <c r="D80" s="6" t="s">
        <v>750</v>
      </c>
      <c r="E80" s="74">
        <v>63887</v>
      </c>
      <c r="F80" s="74">
        <v>66556</v>
      </c>
      <c r="G80" s="74">
        <v>59084.79969</v>
      </c>
      <c r="H80" s="74">
        <v>7471.2003100000002</v>
      </c>
      <c r="I80" s="163">
        <v>88.774565313420283</v>
      </c>
    </row>
    <row r="81" spans="1:9" ht="15.5" x14ac:dyDescent="0.35">
      <c r="A81" s="241" t="s">
        <v>777</v>
      </c>
      <c r="B81" s="241"/>
      <c r="C81" s="241"/>
      <c r="D81" s="241"/>
      <c r="E81" s="75">
        <v>69676</v>
      </c>
      <c r="F81" s="75">
        <v>72312.23</v>
      </c>
      <c r="G81" s="75">
        <v>64747.23</v>
      </c>
      <c r="H81" s="75">
        <v>7565.01</v>
      </c>
      <c r="I81" s="164">
        <v>89.54</v>
      </c>
    </row>
    <row r="82" spans="1:9" ht="15.5" x14ac:dyDescent="0.35">
      <c r="A82" s="4" t="s">
        <v>778</v>
      </c>
      <c r="B82" s="6" t="s">
        <v>779</v>
      </c>
      <c r="C82" s="4" t="s">
        <v>780</v>
      </c>
      <c r="D82" s="6" t="s">
        <v>781</v>
      </c>
      <c r="E82" s="74">
        <v>600</v>
      </c>
      <c r="F82" s="74">
        <v>600</v>
      </c>
      <c r="G82" s="74">
        <v>6.9806800000000004</v>
      </c>
      <c r="H82" s="74">
        <v>593.01931999999999</v>
      </c>
      <c r="I82" s="163">
        <v>1.1634466666666665</v>
      </c>
    </row>
    <row r="83" spans="1:9" ht="15.5" x14ac:dyDescent="0.35">
      <c r="A83" s="241" t="s">
        <v>785</v>
      </c>
      <c r="B83" s="241"/>
      <c r="C83" s="241"/>
      <c r="D83" s="241"/>
      <c r="E83" s="75">
        <v>600</v>
      </c>
      <c r="F83" s="75">
        <v>600</v>
      </c>
      <c r="G83" s="75">
        <v>6.98</v>
      </c>
      <c r="H83" s="75">
        <v>593.02</v>
      </c>
      <c r="I83" s="164">
        <v>1.1599999999999999</v>
      </c>
    </row>
    <row r="84" spans="1:9" ht="31" x14ac:dyDescent="0.35">
      <c r="A84" s="4" t="s">
        <v>786</v>
      </c>
      <c r="B84" s="6" t="s">
        <v>787</v>
      </c>
      <c r="C84" s="4" t="s">
        <v>788</v>
      </c>
      <c r="D84" s="6" t="s">
        <v>789</v>
      </c>
      <c r="E84" s="74">
        <v>3300</v>
      </c>
      <c r="F84" s="74">
        <v>1000</v>
      </c>
      <c r="G84" s="74">
        <v>752.69939999999997</v>
      </c>
      <c r="H84" s="74">
        <v>247.3006</v>
      </c>
      <c r="I84" s="163">
        <v>75.269940000000005</v>
      </c>
    </row>
    <row r="85" spans="1:9" ht="15.5" x14ac:dyDescent="0.35">
      <c r="A85" s="4" t="s">
        <v>786</v>
      </c>
      <c r="B85" s="6" t="s">
        <v>787</v>
      </c>
      <c r="C85" s="4" t="s">
        <v>793</v>
      </c>
      <c r="D85" s="6" t="s">
        <v>794</v>
      </c>
      <c r="E85" s="74">
        <v>1200</v>
      </c>
      <c r="F85" s="74">
        <v>1200</v>
      </c>
      <c r="G85" s="74">
        <v>1001.208</v>
      </c>
      <c r="H85" s="74">
        <v>198.792</v>
      </c>
      <c r="I85" s="163">
        <v>83.433999999999997</v>
      </c>
    </row>
    <row r="86" spans="1:9" ht="15.5" x14ac:dyDescent="0.35">
      <c r="A86" s="4" t="s">
        <v>786</v>
      </c>
      <c r="B86" s="6" t="s">
        <v>787</v>
      </c>
      <c r="C86" s="4" t="s">
        <v>795</v>
      </c>
      <c r="D86" s="6" t="s">
        <v>796</v>
      </c>
      <c r="E86" s="74">
        <v>23200</v>
      </c>
      <c r="F86" s="74">
        <v>21484.400000000001</v>
      </c>
      <c r="G86" s="74">
        <v>17009.531999999999</v>
      </c>
      <c r="H86" s="74">
        <v>4474.8680000000004</v>
      </c>
      <c r="I86" s="163">
        <v>79.171547727653561</v>
      </c>
    </row>
    <row r="87" spans="1:9" ht="15.5" x14ac:dyDescent="0.35">
      <c r="A87" s="241" t="s">
        <v>801</v>
      </c>
      <c r="B87" s="241"/>
      <c r="C87" s="241"/>
      <c r="D87" s="241"/>
      <c r="E87" s="75">
        <v>27700</v>
      </c>
      <c r="F87" s="75">
        <v>23684.400000000001</v>
      </c>
      <c r="G87" s="75">
        <v>18763.439999999999</v>
      </c>
      <c r="H87" s="75">
        <v>4920.96</v>
      </c>
      <c r="I87" s="164">
        <v>79.22</v>
      </c>
    </row>
    <row r="88" spans="1:9" ht="15.5" x14ac:dyDescent="0.35">
      <c r="A88" s="4" t="s">
        <v>802</v>
      </c>
      <c r="B88" s="6" t="s">
        <v>803</v>
      </c>
      <c r="C88" s="4" t="s">
        <v>804</v>
      </c>
      <c r="D88" s="6" t="s">
        <v>805</v>
      </c>
      <c r="E88" s="74">
        <v>274.67203999999998</v>
      </c>
      <c r="F88" s="74">
        <v>327.28832</v>
      </c>
      <c r="G88" s="74">
        <v>327.28832</v>
      </c>
      <c r="H88" s="74">
        <v>0</v>
      </c>
      <c r="I88" s="163">
        <v>100</v>
      </c>
    </row>
    <row r="89" spans="1:9" ht="15.5" x14ac:dyDescent="0.35">
      <c r="A89" s="4" t="s">
        <v>802</v>
      </c>
      <c r="B89" s="6" t="s">
        <v>803</v>
      </c>
      <c r="C89" s="4" t="s">
        <v>921</v>
      </c>
      <c r="D89" s="6" t="s">
        <v>920</v>
      </c>
      <c r="E89" s="74">
        <v>31.544</v>
      </c>
      <c r="F89" s="74">
        <v>31.544</v>
      </c>
      <c r="G89" s="74">
        <v>19.05</v>
      </c>
      <c r="H89" s="74">
        <v>12.494</v>
      </c>
      <c r="I89" s="163">
        <v>60.391833629216336</v>
      </c>
    </row>
    <row r="90" spans="1:9" ht="15.5" x14ac:dyDescent="0.35">
      <c r="A90" s="241" t="s">
        <v>812</v>
      </c>
      <c r="B90" s="241"/>
      <c r="C90" s="241"/>
      <c r="D90" s="241"/>
      <c r="E90" s="75">
        <v>306.20999999999998</v>
      </c>
      <c r="F90" s="75">
        <v>358.83</v>
      </c>
      <c r="G90" s="75">
        <v>346.34</v>
      </c>
      <c r="H90" s="75">
        <v>12.49</v>
      </c>
      <c r="I90" s="164">
        <v>96.52</v>
      </c>
    </row>
    <row r="91" spans="1:9" ht="15.5" x14ac:dyDescent="0.35">
      <c r="A91" s="241" t="s">
        <v>813</v>
      </c>
      <c r="B91" s="241"/>
      <c r="C91" s="241"/>
      <c r="D91" s="241"/>
      <c r="E91" s="75">
        <v>363339.9</v>
      </c>
      <c r="F91" s="75">
        <v>362494.32</v>
      </c>
      <c r="G91" s="75">
        <v>307659.23</v>
      </c>
      <c r="H91" s="75">
        <v>54835.11</v>
      </c>
      <c r="I91" s="164">
        <v>84.87</v>
      </c>
    </row>
  </sheetData>
  <mergeCells count="27">
    <mergeCell ref="A2:D2"/>
    <mergeCell ref="E2:I2"/>
    <mergeCell ref="A1:D1"/>
    <mergeCell ref="E1:I1"/>
    <mergeCell ref="A91:D91"/>
    <mergeCell ref="A87:D87"/>
    <mergeCell ref="A90:D90"/>
    <mergeCell ref="A61:D61"/>
    <mergeCell ref="A69:D69"/>
    <mergeCell ref="E5:I5"/>
    <mergeCell ref="A4:I4"/>
    <mergeCell ref="A3:I3"/>
    <mergeCell ref="A30:D30"/>
    <mergeCell ref="A39:D39"/>
    <mergeCell ref="A44:D44"/>
    <mergeCell ref="A52:D52"/>
    <mergeCell ref="A59:D59"/>
    <mergeCell ref="A9:D9"/>
    <mergeCell ref="A11:D11"/>
    <mergeCell ref="A17:D17"/>
    <mergeCell ref="A21:D21"/>
    <mergeCell ref="A26:D26"/>
    <mergeCell ref="A72:D72"/>
    <mergeCell ref="A74:D74"/>
    <mergeCell ref="A76:D76"/>
    <mergeCell ref="A81:D81"/>
    <mergeCell ref="A83:D83"/>
  </mergeCells>
  <pageMargins left="0.70866141732283472" right="0.70866141732283472" top="0.78740157480314965" bottom="0.78740157480314965" header="0.31496062992125984" footer="0.31496062992125984"/>
  <pageSetup paperSize="9" scale="5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1C5C-A57D-45BD-B19A-4207C10F4E32}">
  <sheetPr>
    <pageSetUpPr fitToPage="1"/>
  </sheetPr>
  <dimension ref="A1:I49"/>
  <sheetViews>
    <sheetView workbookViewId="0">
      <selection activeCell="G12" sqref="G12"/>
    </sheetView>
  </sheetViews>
  <sheetFormatPr defaultRowHeight="14.5" x14ac:dyDescent="0.35"/>
  <cols>
    <col min="1" max="1" width="6.7265625" customWidth="1"/>
    <col min="2" max="2" width="20.7265625" style="98" customWidth="1"/>
    <col min="3" max="3" width="6.7265625" customWidth="1"/>
    <col min="4" max="4" width="20.7265625" style="98" customWidth="1"/>
    <col min="5" max="5" width="12.81640625" style="93" bestFit="1" customWidth="1"/>
    <col min="6" max="6" width="12.7265625" style="93" bestFit="1" customWidth="1"/>
    <col min="7" max="7" width="15.7265625" style="93" customWidth="1"/>
    <col min="8" max="8" width="13.453125" style="93" customWidth="1"/>
    <col min="9" max="9" width="12.1796875" customWidth="1"/>
  </cols>
  <sheetData>
    <row r="1" spans="1:9" x14ac:dyDescent="0.35">
      <c r="A1" s="270" t="s">
        <v>0</v>
      </c>
      <c r="B1" s="270"/>
      <c r="C1" s="270"/>
      <c r="D1" s="270"/>
      <c r="E1" s="271"/>
      <c r="F1" s="271"/>
      <c r="G1" s="271"/>
      <c r="H1" s="271"/>
      <c r="I1" s="271"/>
    </row>
    <row r="2" spans="1:9" x14ac:dyDescent="0.35">
      <c r="A2" s="270" t="s">
        <v>1</v>
      </c>
      <c r="B2" s="270"/>
      <c r="C2" s="270"/>
      <c r="D2" s="270"/>
      <c r="E2" s="271"/>
      <c r="F2" s="271"/>
      <c r="G2" s="271"/>
      <c r="H2" s="271"/>
      <c r="I2" s="271"/>
    </row>
    <row r="3" spans="1:9" ht="25" x14ac:dyDescent="0.35">
      <c r="A3" s="275" t="s">
        <v>1685</v>
      </c>
      <c r="B3" s="275"/>
      <c r="C3" s="275"/>
      <c r="D3" s="275"/>
      <c r="E3" s="275"/>
      <c r="F3" s="275"/>
      <c r="G3" s="275"/>
      <c r="H3" s="275"/>
      <c r="I3" s="275"/>
    </row>
    <row r="4" spans="1:9" ht="15" thickBot="1" x14ac:dyDescent="0.4">
      <c r="A4" s="270" t="s">
        <v>1629</v>
      </c>
      <c r="B4" s="270"/>
      <c r="C4" s="270"/>
      <c r="D4" s="270"/>
      <c r="E4" s="270"/>
      <c r="F4" s="270"/>
      <c r="G4" s="270"/>
      <c r="H4" s="270"/>
      <c r="I4" s="270"/>
    </row>
    <row r="5" spans="1:9" ht="31" x14ac:dyDescent="0.35">
      <c r="A5" s="2" t="s">
        <v>2</v>
      </c>
      <c r="B5" s="3" t="s">
        <v>3</v>
      </c>
      <c r="C5" s="3" t="s">
        <v>1548</v>
      </c>
      <c r="D5" s="198" t="s">
        <v>3</v>
      </c>
      <c r="E5" s="276" t="s">
        <v>1500</v>
      </c>
      <c r="F5" s="277"/>
      <c r="G5" s="277"/>
      <c r="H5" s="277"/>
      <c r="I5" s="278"/>
    </row>
    <row r="6" spans="1:9" ht="31" x14ac:dyDescent="0.35">
      <c r="A6" s="199"/>
      <c r="B6" s="199"/>
      <c r="C6" s="199"/>
      <c r="D6" s="213"/>
      <c r="E6" s="214" t="s">
        <v>7</v>
      </c>
      <c r="F6" s="214" t="s">
        <v>8</v>
      </c>
      <c r="G6" s="214" t="s">
        <v>1510</v>
      </c>
      <c r="H6" s="214" t="s">
        <v>9</v>
      </c>
      <c r="I6" s="199" t="s">
        <v>10</v>
      </c>
    </row>
    <row r="7" spans="1:9" ht="46.5" x14ac:dyDescent="0.35">
      <c r="A7" s="4" t="s">
        <v>11</v>
      </c>
      <c r="B7" s="6" t="s">
        <v>12</v>
      </c>
      <c r="C7" s="4" t="s">
        <v>21</v>
      </c>
      <c r="D7" s="6" t="s">
        <v>22</v>
      </c>
      <c r="E7" s="127">
        <v>1000</v>
      </c>
      <c r="F7" s="127">
        <v>1000</v>
      </c>
      <c r="G7" s="127">
        <v>910.01559999999995</v>
      </c>
      <c r="H7" s="127">
        <v>89.984399999999994</v>
      </c>
      <c r="I7" s="127">
        <v>91.001559999999998</v>
      </c>
    </row>
    <row r="8" spans="1:9" ht="15.5" x14ac:dyDescent="0.35">
      <c r="A8" s="241" t="s">
        <v>37</v>
      </c>
      <c r="B8" s="241"/>
      <c r="C8" s="241"/>
      <c r="D8" s="241"/>
      <c r="E8" s="128">
        <v>1000</v>
      </c>
      <c r="F8" s="128">
        <v>1000</v>
      </c>
      <c r="G8" s="128">
        <v>910.02</v>
      </c>
      <c r="H8" s="128">
        <v>89.98</v>
      </c>
      <c r="I8" s="128">
        <v>91</v>
      </c>
    </row>
    <row r="9" spans="1:9" ht="15.5" x14ac:dyDescent="0.35">
      <c r="A9" s="4" t="s">
        <v>49</v>
      </c>
      <c r="B9" s="6" t="s">
        <v>50</v>
      </c>
      <c r="C9" s="4" t="s">
        <v>51</v>
      </c>
      <c r="D9" s="6" t="s">
        <v>52</v>
      </c>
      <c r="E9" s="127">
        <v>2500</v>
      </c>
      <c r="F9" s="127">
        <v>2140</v>
      </c>
      <c r="G9" s="127">
        <v>1059.425</v>
      </c>
      <c r="H9" s="127">
        <v>1080.575</v>
      </c>
      <c r="I9" s="127">
        <v>49.505841121495322</v>
      </c>
    </row>
    <row r="10" spans="1:9" ht="46.5" x14ac:dyDescent="0.35">
      <c r="A10" s="4" t="s">
        <v>49</v>
      </c>
      <c r="B10" s="6" t="s">
        <v>50</v>
      </c>
      <c r="C10" s="4" t="s">
        <v>84</v>
      </c>
      <c r="D10" s="6" t="s">
        <v>85</v>
      </c>
      <c r="E10" s="127">
        <v>23700</v>
      </c>
      <c r="F10" s="127">
        <v>16120</v>
      </c>
      <c r="G10" s="127">
        <v>15092.586859999999</v>
      </c>
      <c r="H10" s="127">
        <v>1027.4131400000001</v>
      </c>
      <c r="I10" s="127">
        <v>93.626469354838704</v>
      </c>
    </row>
    <row r="11" spans="1:9" ht="31" x14ac:dyDescent="0.35">
      <c r="A11" s="4" t="s">
        <v>49</v>
      </c>
      <c r="B11" s="6" t="s">
        <v>50</v>
      </c>
      <c r="C11" s="4" t="s">
        <v>93</v>
      </c>
      <c r="D11" s="6" t="s">
        <v>94</v>
      </c>
      <c r="E11" s="127">
        <v>0</v>
      </c>
      <c r="F11" s="127">
        <v>1200</v>
      </c>
      <c r="G11" s="127">
        <v>1012.79539</v>
      </c>
      <c r="H11" s="127">
        <v>187.20461</v>
      </c>
      <c r="I11" s="127">
        <v>84.399615833333328</v>
      </c>
    </row>
    <row r="12" spans="1:9" ht="15.5" x14ac:dyDescent="0.35">
      <c r="A12" s="241" t="s">
        <v>106</v>
      </c>
      <c r="B12" s="241"/>
      <c r="C12" s="241"/>
      <c r="D12" s="241"/>
      <c r="E12" s="128">
        <v>26200</v>
      </c>
      <c r="F12" s="128">
        <v>19460</v>
      </c>
      <c r="G12" s="128">
        <v>17164.82</v>
      </c>
      <c r="H12" s="128">
        <v>2295.19</v>
      </c>
      <c r="I12" s="128">
        <v>88.21</v>
      </c>
    </row>
    <row r="13" spans="1:9" ht="15.5" x14ac:dyDescent="0.35">
      <c r="A13" s="4" t="s">
        <v>107</v>
      </c>
      <c r="B13" s="6" t="s">
        <v>108</v>
      </c>
      <c r="C13" s="4" t="s">
        <v>109</v>
      </c>
      <c r="D13" s="6" t="s">
        <v>110</v>
      </c>
      <c r="E13" s="127">
        <v>8900</v>
      </c>
      <c r="F13" s="127">
        <v>7800</v>
      </c>
      <c r="G13" s="127">
        <v>5885.4883900000004</v>
      </c>
      <c r="H13" s="127">
        <v>1914.51161</v>
      </c>
      <c r="I13" s="127">
        <v>75.45497935897437</v>
      </c>
    </row>
    <row r="14" spans="1:9" ht="46.5" x14ac:dyDescent="0.35">
      <c r="A14" s="4" t="s">
        <v>107</v>
      </c>
      <c r="B14" s="6" t="s">
        <v>108</v>
      </c>
      <c r="C14" s="4" t="s">
        <v>120</v>
      </c>
      <c r="D14" s="6" t="s">
        <v>121</v>
      </c>
      <c r="E14" s="127">
        <v>32200</v>
      </c>
      <c r="F14" s="127">
        <v>24291</v>
      </c>
      <c r="G14" s="127">
        <v>21949.734820000001</v>
      </c>
      <c r="H14" s="127">
        <v>2341.2651799999999</v>
      </c>
      <c r="I14" s="127">
        <v>90.36159408834547</v>
      </c>
    </row>
    <row r="15" spans="1:9" ht="31" x14ac:dyDescent="0.35">
      <c r="A15" s="4" t="s">
        <v>107</v>
      </c>
      <c r="B15" s="6" t="s">
        <v>108</v>
      </c>
      <c r="C15" s="4" t="s">
        <v>130</v>
      </c>
      <c r="D15" s="6" t="s">
        <v>131</v>
      </c>
      <c r="E15" s="127">
        <v>0</v>
      </c>
      <c r="F15" s="127">
        <v>5709</v>
      </c>
      <c r="G15" s="127">
        <v>5687.5186700000004</v>
      </c>
      <c r="H15" s="127">
        <v>21.48133</v>
      </c>
      <c r="I15" s="127">
        <v>99.623728674023468</v>
      </c>
    </row>
    <row r="16" spans="1:9" ht="15.5" x14ac:dyDescent="0.35">
      <c r="A16" s="241" t="s">
        <v>134</v>
      </c>
      <c r="B16" s="241"/>
      <c r="C16" s="241"/>
      <c r="D16" s="241"/>
      <c r="E16" s="128">
        <v>41100</v>
      </c>
      <c r="F16" s="128">
        <v>37800</v>
      </c>
      <c r="G16" s="128">
        <v>33522.74</v>
      </c>
      <c r="H16" s="128">
        <v>4277.26</v>
      </c>
      <c r="I16" s="128">
        <v>88.68</v>
      </c>
    </row>
    <row r="17" spans="1:9" ht="31" x14ac:dyDescent="0.35">
      <c r="A17" s="4" t="s">
        <v>135</v>
      </c>
      <c r="B17" s="6" t="s">
        <v>136</v>
      </c>
      <c r="C17" s="4" t="s">
        <v>137</v>
      </c>
      <c r="D17" s="6" t="s">
        <v>138</v>
      </c>
      <c r="E17" s="127">
        <v>64603</v>
      </c>
      <c r="F17" s="127">
        <v>61850.3</v>
      </c>
      <c r="G17" s="127">
        <v>59393.670619999997</v>
      </c>
      <c r="H17" s="127">
        <v>2456.6293799999999</v>
      </c>
      <c r="I17" s="127">
        <v>96.028104342258644</v>
      </c>
    </row>
    <row r="18" spans="1:9" ht="31" x14ac:dyDescent="0.35">
      <c r="A18" s="4" t="s">
        <v>135</v>
      </c>
      <c r="B18" s="6" t="s">
        <v>136</v>
      </c>
      <c r="C18" s="4" t="s">
        <v>147</v>
      </c>
      <c r="D18" s="6" t="s">
        <v>148</v>
      </c>
      <c r="E18" s="127">
        <v>600</v>
      </c>
      <c r="F18" s="127">
        <v>903.49</v>
      </c>
      <c r="G18" s="127">
        <v>845.00599999999997</v>
      </c>
      <c r="H18" s="127">
        <v>58.484000000000002</v>
      </c>
      <c r="I18" s="127">
        <v>93.526879102148328</v>
      </c>
    </row>
    <row r="19" spans="1:9" ht="15.5" x14ac:dyDescent="0.35">
      <c r="A19" s="241" t="s">
        <v>172</v>
      </c>
      <c r="B19" s="241"/>
      <c r="C19" s="241"/>
      <c r="D19" s="241"/>
      <c r="E19" s="128">
        <v>65203</v>
      </c>
      <c r="F19" s="128">
        <v>62753.79</v>
      </c>
      <c r="G19" s="128">
        <v>60238.68</v>
      </c>
      <c r="H19" s="128">
        <v>2515.11</v>
      </c>
      <c r="I19" s="128">
        <v>95.99</v>
      </c>
    </row>
    <row r="20" spans="1:9" ht="31" x14ac:dyDescent="0.35">
      <c r="A20" s="4" t="s">
        <v>173</v>
      </c>
      <c r="B20" s="6" t="s">
        <v>136</v>
      </c>
      <c r="C20" s="4" t="s">
        <v>174</v>
      </c>
      <c r="D20" s="6" t="s">
        <v>175</v>
      </c>
      <c r="E20" s="127">
        <v>0</v>
      </c>
      <c r="F20" s="127">
        <v>250</v>
      </c>
      <c r="G20" s="127">
        <v>0</v>
      </c>
      <c r="H20" s="127">
        <v>250</v>
      </c>
      <c r="I20" s="127">
        <v>0</v>
      </c>
    </row>
    <row r="21" spans="1:9" ht="31" x14ac:dyDescent="0.35">
      <c r="A21" s="4" t="s">
        <v>173</v>
      </c>
      <c r="B21" s="6" t="s">
        <v>136</v>
      </c>
      <c r="C21" s="4" t="s">
        <v>178</v>
      </c>
      <c r="D21" s="6" t="s">
        <v>179</v>
      </c>
      <c r="E21" s="127">
        <v>500</v>
      </c>
      <c r="F21" s="127">
        <v>860</v>
      </c>
      <c r="G21" s="127">
        <v>484.61608000000001</v>
      </c>
      <c r="H21" s="127">
        <v>375.38391999999999</v>
      </c>
      <c r="I21" s="127">
        <v>56.350706976744185</v>
      </c>
    </row>
    <row r="22" spans="1:9" ht="15.5" x14ac:dyDescent="0.35">
      <c r="A22" s="241" t="s">
        <v>190</v>
      </c>
      <c r="B22" s="241"/>
      <c r="C22" s="241"/>
      <c r="D22" s="241"/>
      <c r="E22" s="128">
        <v>500</v>
      </c>
      <c r="F22" s="128">
        <v>1110</v>
      </c>
      <c r="G22" s="128">
        <v>484.62</v>
      </c>
      <c r="H22" s="128">
        <v>625.38</v>
      </c>
      <c r="I22" s="128">
        <v>43.66</v>
      </c>
    </row>
    <row r="23" spans="1:9" ht="46.5" x14ac:dyDescent="0.35">
      <c r="A23" s="4" t="s">
        <v>191</v>
      </c>
      <c r="B23" s="6" t="s">
        <v>192</v>
      </c>
      <c r="C23" s="4" t="s">
        <v>200</v>
      </c>
      <c r="D23" s="6" t="s">
        <v>201</v>
      </c>
      <c r="E23" s="127">
        <v>18730</v>
      </c>
      <c r="F23" s="127">
        <v>18730</v>
      </c>
      <c r="G23" s="127">
        <v>18730</v>
      </c>
      <c r="H23" s="127">
        <v>0</v>
      </c>
      <c r="I23" s="127">
        <v>100</v>
      </c>
    </row>
    <row r="24" spans="1:9" ht="46.5" x14ac:dyDescent="0.35">
      <c r="A24" s="4" t="s">
        <v>191</v>
      </c>
      <c r="B24" s="6" t="s">
        <v>192</v>
      </c>
      <c r="C24" s="4" t="s">
        <v>221</v>
      </c>
      <c r="D24" s="6" t="s">
        <v>222</v>
      </c>
      <c r="E24" s="127">
        <v>400</v>
      </c>
      <c r="F24" s="127">
        <v>550</v>
      </c>
      <c r="G24" s="127">
        <v>297.07506999999998</v>
      </c>
      <c r="H24" s="127">
        <v>252.92492999999999</v>
      </c>
      <c r="I24" s="127">
        <v>54.013649090909084</v>
      </c>
    </row>
    <row r="25" spans="1:9" ht="93" x14ac:dyDescent="0.35">
      <c r="A25" s="4" t="s">
        <v>191</v>
      </c>
      <c r="B25" s="6" t="s">
        <v>192</v>
      </c>
      <c r="C25" s="4" t="s">
        <v>235</v>
      </c>
      <c r="D25" s="6" t="s">
        <v>236</v>
      </c>
      <c r="E25" s="127">
        <v>150</v>
      </c>
      <c r="F25" s="127">
        <v>160</v>
      </c>
      <c r="G25" s="127">
        <v>145.48624000000001</v>
      </c>
      <c r="H25" s="127">
        <v>14.51376</v>
      </c>
      <c r="I25" s="127">
        <v>90.928899999999999</v>
      </c>
    </row>
    <row r="26" spans="1:9" ht="15.5" x14ac:dyDescent="0.35">
      <c r="A26" s="241" t="s">
        <v>274</v>
      </c>
      <c r="B26" s="241"/>
      <c r="C26" s="241"/>
      <c r="D26" s="241"/>
      <c r="E26" s="128">
        <v>19280</v>
      </c>
      <c r="F26" s="128">
        <v>19440</v>
      </c>
      <c r="G26" s="128">
        <v>19172.57</v>
      </c>
      <c r="H26" s="128">
        <v>267.43</v>
      </c>
      <c r="I26" s="128">
        <v>98.62</v>
      </c>
    </row>
    <row r="27" spans="1:9" ht="31" x14ac:dyDescent="0.35">
      <c r="A27" s="4" t="s">
        <v>275</v>
      </c>
      <c r="B27" s="6" t="s">
        <v>276</v>
      </c>
      <c r="C27" s="4" t="s">
        <v>277</v>
      </c>
      <c r="D27" s="6" t="s">
        <v>278</v>
      </c>
      <c r="E27" s="127">
        <v>18700</v>
      </c>
      <c r="F27" s="127">
        <v>11417</v>
      </c>
      <c r="G27" s="127">
        <v>7463.6776200000004</v>
      </c>
      <c r="H27" s="127">
        <v>3953.3223800000001</v>
      </c>
      <c r="I27" s="127">
        <v>65.373369711833234</v>
      </c>
    </row>
    <row r="28" spans="1:9" ht="15.5" x14ac:dyDescent="0.35">
      <c r="A28" s="241" t="s">
        <v>380</v>
      </c>
      <c r="B28" s="241"/>
      <c r="C28" s="241"/>
      <c r="D28" s="241"/>
      <c r="E28" s="128">
        <v>18700</v>
      </c>
      <c r="F28" s="128">
        <v>11417</v>
      </c>
      <c r="G28" s="128">
        <v>7463.68</v>
      </c>
      <c r="H28" s="128">
        <v>3953.32</v>
      </c>
      <c r="I28" s="128">
        <v>65.37</v>
      </c>
    </row>
    <row r="29" spans="1:9" ht="46.5" x14ac:dyDescent="0.35">
      <c r="A29" s="4" t="s">
        <v>381</v>
      </c>
      <c r="B29" s="6" t="s">
        <v>382</v>
      </c>
      <c r="C29" s="4" t="s">
        <v>383</v>
      </c>
      <c r="D29" s="6" t="s">
        <v>384</v>
      </c>
      <c r="E29" s="127">
        <v>11200</v>
      </c>
      <c r="F29" s="127">
        <v>5450</v>
      </c>
      <c r="G29" s="127">
        <v>823.38390000000004</v>
      </c>
      <c r="H29" s="127">
        <v>4626.6161000000002</v>
      </c>
      <c r="I29" s="127">
        <v>15.107961467889908</v>
      </c>
    </row>
    <row r="30" spans="1:9" ht="46.5" x14ac:dyDescent="0.35">
      <c r="A30" s="4" t="s">
        <v>381</v>
      </c>
      <c r="B30" s="6" t="s">
        <v>382</v>
      </c>
      <c r="C30" s="4" t="s">
        <v>429</v>
      </c>
      <c r="D30" s="6" t="s">
        <v>430</v>
      </c>
      <c r="E30" s="127">
        <v>1700</v>
      </c>
      <c r="F30" s="127">
        <v>5973</v>
      </c>
      <c r="G30" s="127">
        <v>4201.0739599999997</v>
      </c>
      <c r="H30" s="127">
        <v>1771.9260400000001</v>
      </c>
      <c r="I30" s="127">
        <v>70.334404152017413</v>
      </c>
    </row>
    <row r="31" spans="1:9" ht="46.5" x14ac:dyDescent="0.35">
      <c r="A31" s="4" t="s">
        <v>381</v>
      </c>
      <c r="B31" s="6" t="s">
        <v>382</v>
      </c>
      <c r="C31" s="4" t="s">
        <v>466</v>
      </c>
      <c r="D31" s="6" t="s">
        <v>467</v>
      </c>
      <c r="E31" s="127">
        <v>4950</v>
      </c>
      <c r="F31" s="127">
        <v>6150</v>
      </c>
      <c r="G31" s="127">
        <v>4808.4696199999998</v>
      </c>
      <c r="H31" s="127">
        <v>1341.5303799999999</v>
      </c>
      <c r="I31" s="127">
        <v>78.18649788617887</v>
      </c>
    </row>
    <row r="32" spans="1:9" ht="46.5" x14ac:dyDescent="0.35">
      <c r="A32" s="4" t="s">
        <v>381</v>
      </c>
      <c r="B32" s="6" t="s">
        <v>382</v>
      </c>
      <c r="C32" s="4" t="s">
        <v>476</v>
      </c>
      <c r="D32" s="6" t="s">
        <v>477</v>
      </c>
      <c r="E32" s="127">
        <v>1200</v>
      </c>
      <c r="F32" s="127">
        <v>250</v>
      </c>
      <c r="G32" s="127">
        <v>48.7</v>
      </c>
      <c r="H32" s="127">
        <v>201.3</v>
      </c>
      <c r="I32" s="127">
        <v>19.48</v>
      </c>
    </row>
    <row r="33" spans="1:9" ht="46.5" x14ac:dyDescent="0.35">
      <c r="A33" s="4" t="s">
        <v>381</v>
      </c>
      <c r="B33" s="6" t="s">
        <v>382</v>
      </c>
      <c r="C33" s="4" t="s">
        <v>496</v>
      </c>
      <c r="D33" s="6" t="s">
        <v>497</v>
      </c>
      <c r="E33" s="127">
        <v>2500</v>
      </c>
      <c r="F33" s="127">
        <v>500</v>
      </c>
      <c r="G33" s="127">
        <v>185</v>
      </c>
      <c r="H33" s="127">
        <v>315</v>
      </c>
      <c r="I33" s="127">
        <v>37</v>
      </c>
    </row>
    <row r="34" spans="1:9" ht="46.5" x14ac:dyDescent="0.35">
      <c r="A34" s="4" t="s">
        <v>381</v>
      </c>
      <c r="B34" s="6" t="s">
        <v>382</v>
      </c>
      <c r="C34" s="4" t="s">
        <v>500</v>
      </c>
      <c r="D34" s="6" t="s">
        <v>501</v>
      </c>
      <c r="E34" s="127">
        <v>10000</v>
      </c>
      <c r="F34" s="127">
        <v>7435</v>
      </c>
      <c r="G34" s="127">
        <v>2786.4614999999999</v>
      </c>
      <c r="H34" s="127">
        <v>4648.5384999999997</v>
      </c>
      <c r="I34" s="127">
        <v>37.477626092804307</v>
      </c>
    </row>
    <row r="35" spans="1:9" ht="15.5" x14ac:dyDescent="0.35">
      <c r="A35" s="241" t="s">
        <v>538</v>
      </c>
      <c r="B35" s="241"/>
      <c r="C35" s="241"/>
      <c r="D35" s="241"/>
      <c r="E35" s="128">
        <v>31550</v>
      </c>
      <c r="F35" s="128">
        <v>25758</v>
      </c>
      <c r="G35" s="128">
        <v>12853.08</v>
      </c>
      <c r="H35" s="128">
        <v>12904.92</v>
      </c>
      <c r="I35" s="128">
        <v>49.9</v>
      </c>
    </row>
    <row r="36" spans="1:9" ht="46.5" x14ac:dyDescent="0.35">
      <c r="A36" s="4" t="s">
        <v>539</v>
      </c>
      <c r="B36" s="6" t="s">
        <v>540</v>
      </c>
      <c r="C36" s="4" t="s">
        <v>541</v>
      </c>
      <c r="D36" s="6" t="s">
        <v>542</v>
      </c>
      <c r="E36" s="127">
        <v>0</v>
      </c>
      <c r="F36" s="127">
        <v>22</v>
      </c>
      <c r="G36" s="127">
        <v>21.901</v>
      </c>
      <c r="H36" s="127">
        <v>9.9000000000000005E-2</v>
      </c>
      <c r="I36" s="127">
        <v>99.55</v>
      </c>
    </row>
    <row r="37" spans="1:9" ht="62" x14ac:dyDescent="0.35">
      <c r="A37" s="4" t="s">
        <v>539</v>
      </c>
      <c r="B37" s="6" t="s">
        <v>540</v>
      </c>
      <c r="C37" s="4" t="s">
        <v>556</v>
      </c>
      <c r="D37" s="6" t="s">
        <v>557</v>
      </c>
      <c r="E37" s="127">
        <v>6000</v>
      </c>
      <c r="F37" s="127">
        <v>6000</v>
      </c>
      <c r="G37" s="127">
        <v>4163.7139999999999</v>
      </c>
      <c r="H37" s="127">
        <v>1836.2860000000001</v>
      </c>
      <c r="I37" s="127">
        <v>69.395233333333337</v>
      </c>
    </row>
    <row r="38" spans="1:9" ht="31" x14ac:dyDescent="0.35">
      <c r="A38" s="4" t="s">
        <v>539</v>
      </c>
      <c r="B38" s="6" t="s">
        <v>540</v>
      </c>
      <c r="C38" s="4" t="s">
        <v>578</v>
      </c>
      <c r="D38" s="6" t="s">
        <v>579</v>
      </c>
      <c r="E38" s="127">
        <v>2070</v>
      </c>
      <c r="F38" s="127">
        <v>1090</v>
      </c>
      <c r="G38" s="127">
        <v>725.52688000000001</v>
      </c>
      <c r="H38" s="127">
        <v>364.47311999999999</v>
      </c>
      <c r="I38" s="127">
        <v>66.562099082568807</v>
      </c>
    </row>
    <row r="39" spans="1:9" ht="15.5" x14ac:dyDescent="0.35">
      <c r="A39" s="241" t="s">
        <v>618</v>
      </c>
      <c r="B39" s="241"/>
      <c r="C39" s="241"/>
      <c r="D39" s="241"/>
      <c r="E39" s="128">
        <v>8070</v>
      </c>
      <c r="F39" s="128">
        <v>7112</v>
      </c>
      <c r="G39" s="128">
        <v>4911.1400000000003</v>
      </c>
      <c r="H39" s="128">
        <v>2200.86</v>
      </c>
      <c r="I39" s="128">
        <v>69.05</v>
      </c>
    </row>
    <row r="40" spans="1:9" ht="46.5" x14ac:dyDescent="0.35">
      <c r="A40" s="4" t="s">
        <v>688</v>
      </c>
      <c r="B40" s="6" t="s">
        <v>689</v>
      </c>
      <c r="C40" s="4" t="s">
        <v>697</v>
      </c>
      <c r="D40" s="6" t="s">
        <v>698</v>
      </c>
      <c r="E40" s="127">
        <v>10000</v>
      </c>
      <c r="F40" s="127">
        <v>9989.9</v>
      </c>
      <c r="G40" s="127">
        <v>9296.9167400000006</v>
      </c>
      <c r="H40" s="127">
        <v>692.98325999999997</v>
      </c>
      <c r="I40" s="127">
        <v>93.063161192804742</v>
      </c>
    </row>
    <row r="41" spans="1:9" ht="15.5" x14ac:dyDescent="0.35">
      <c r="A41" s="241" t="s">
        <v>700</v>
      </c>
      <c r="B41" s="241"/>
      <c r="C41" s="241"/>
      <c r="D41" s="241"/>
      <c r="E41" s="128">
        <v>10000</v>
      </c>
      <c r="F41" s="128">
        <v>9989.9</v>
      </c>
      <c r="G41" s="128">
        <v>9296.92</v>
      </c>
      <c r="H41" s="128">
        <v>692.98</v>
      </c>
      <c r="I41" s="128">
        <v>93.06</v>
      </c>
    </row>
    <row r="42" spans="1:9" ht="31" x14ac:dyDescent="0.35">
      <c r="A42" s="4" t="s">
        <v>701</v>
      </c>
      <c r="B42" s="6" t="s">
        <v>702</v>
      </c>
      <c r="C42" s="4" t="s">
        <v>703</v>
      </c>
      <c r="D42" s="6" t="s">
        <v>702</v>
      </c>
      <c r="E42" s="127">
        <v>700</v>
      </c>
      <c r="F42" s="127">
        <v>700</v>
      </c>
      <c r="G42" s="127">
        <v>521.59474</v>
      </c>
      <c r="H42" s="127">
        <v>178.40526</v>
      </c>
      <c r="I42" s="127">
        <v>74.513534285714286</v>
      </c>
    </row>
    <row r="43" spans="1:9" ht="15.5" x14ac:dyDescent="0.35">
      <c r="A43" s="241" t="s">
        <v>706</v>
      </c>
      <c r="B43" s="241"/>
      <c r="C43" s="241"/>
      <c r="D43" s="241"/>
      <c r="E43" s="128">
        <v>700</v>
      </c>
      <c r="F43" s="128">
        <v>700</v>
      </c>
      <c r="G43" s="128">
        <v>521.59</v>
      </c>
      <c r="H43" s="128">
        <v>178.41</v>
      </c>
      <c r="I43" s="128">
        <v>74.510000000000005</v>
      </c>
    </row>
    <row r="44" spans="1:9" ht="46.5" x14ac:dyDescent="0.35">
      <c r="A44" s="4" t="s">
        <v>707</v>
      </c>
      <c r="B44" s="6" t="s">
        <v>708</v>
      </c>
      <c r="C44" s="4" t="s">
        <v>709</v>
      </c>
      <c r="D44" s="6" t="s">
        <v>710</v>
      </c>
      <c r="E44" s="127">
        <v>1200</v>
      </c>
      <c r="F44" s="127">
        <v>1200</v>
      </c>
      <c r="G44" s="127">
        <v>245</v>
      </c>
      <c r="H44" s="127">
        <v>955</v>
      </c>
      <c r="I44" s="127">
        <v>20.416666666666668</v>
      </c>
    </row>
    <row r="45" spans="1:9" ht="15.5" x14ac:dyDescent="0.35">
      <c r="A45" s="241" t="s">
        <v>735</v>
      </c>
      <c r="B45" s="241"/>
      <c r="C45" s="241"/>
      <c r="D45" s="241"/>
      <c r="E45" s="128">
        <v>1200</v>
      </c>
      <c r="F45" s="128">
        <v>1200</v>
      </c>
      <c r="G45" s="128">
        <v>245</v>
      </c>
      <c r="H45" s="128">
        <v>955</v>
      </c>
      <c r="I45" s="128">
        <v>20.420000000000002</v>
      </c>
    </row>
    <row r="46" spans="1:9" ht="62" x14ac:dyDescent="0.35">
      <c r="A46" s="4" t="s">
        <v>736</v>
      </c>
      <c r="B46" s="6" t="s">
        <v>737</v>
      </c>
      <c r="C46" s="4" t="s">
        <v>749</v>
      </c>
      <c r="D46" s="6" t="s">
        <v>750</v>
      </c>
      <c r="E46" s="127">
        <v>3515</v>
      </c>
      <c r="F46" s="127">
        <v>3515</v>
      </c>
      <c r="G46" s="127">
        <v>2802.1901400000002</v>
      </c>
      <c r="H46" s="127">
        <v>712.80985999999996</v>
      </c>
      <c r="I46" s="127">
        <v>79.720914366998571</v>
      </c>
    </row>
    <row r="47" spans="1:9" ht="15.5" x14ac:dyDescent="0.35">
      <c r="A47" s="241" t="s">
        <v>777</v>
      </c>
      <c r="B47" s="241"/>
      <c r="C47" s="241"/>
      <c r="D47" s="241"/>
      <c r="E47" s="128">
        <v>3515</v>
      </c>
      <c r="F47" s="128">
        <v>3515</v>
      </c>
      <c r="G47" s="128">
        <v>2802.19</v>
      </c>
      <c r="H47" s="128">
        <v>712.81</v>
      </c>
      <c r="I47" s="128">
        <v>79.72</v>
      </c>
    </row>
    <row r="48" spans="1:9" ht="33.75" customHeight="1" x14ac:dyDescent="0.35">
      <c r="A48" s="241" t="s">
        <v>813</v>
      </c>
      <c r="B48" s="241"/>
      <c r="C48" s="241"/>
      <c r="D48" s="241"/>
      <c r="E48" s="128">
        <v>227018</v>
      </c>
      <c r="F48" s="128">
        <v>201255.69</v>
      </c>
      <c r="G48" s="128">
        <v>169587.05</v>
      </c>
      <c r="H48" s="128">
        <v>31668.65</v>
      </c>
      <c r="I48" s="128">
        <v>84.26</v>
      </c>
    </row>
    <row r="49" spans="7:7" x14ac:dyDescent="0.35">
      <c r="G49" s="211"/>
    </row>
  </sheetData>
  <mergeCells count="21">
    <mergeCell ref="A22:D22"/>
    <mergeCell ref="A1:D1"/>
    <mergeCell ref="E1:I1"/>
    <mergeCell ref="A2:D2"/>
    <mergeCell ref="E2:I2"/>
    <mergeCell ref="A3:I3"/>
    <mergeCell ref="A4:I4"/>
    <mergeCell ref="E5:I5"/>
    <mergeCell ref="A8:D8"/>
    <mergeCell ref="A12:D12"/>
    <mergeCell ref="A16:D16"/>
    <mergeCell ref="A19:D19"/>
    <mergeCell ref="A45:D45"/>
    <mergeCell ref="A47:D47"/>
    <mergeCell ref="A48:D48"/>
    <mergeCell ref="A26:D26"/>
    <mergeCell ref="A28:D28"/>
    <mergeCell ref="A35:D35"/>
    <mergeCell ref="A39:D39"/>
    <mergeCell ref="A41:D41"/>
    <mergeCell ref="A43:D43"/>
  </mergeCells>
  <pageMargins left="0.7" right="0.7" top="0.78740157499999996" bottom="0.78740157499999996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E223-F6BF-42AE-B014-15E54F56C3A5}">
  <sheetPr>
    <pageSetUpPr fitToPage="1"/>
  </sheetPr>
  <dimension ref="A1:J16"/>
  <sheetViews>
    <sheetView workbookViewId="0">
      <selection activeCell="G19" sqref="G19"/>
    </sheetView>
  </sheetViews>
  <sheetFormatPr defaultRowHeight="14.5" x14ac:dyDescent="0.35"/>
  <cols>
    <col min="2" max="2" width="27.7265625" style="98" bestFit="1" customWidth="1"/>
    <col min="3" max="3" width="0.26953125" customWidth="1"/>
    <col min="4" max="4" width="12.453125" customWidth="1"/>
    <col min="5" max="5" width="10" customWidth="1"/>
    <col min="6" max="6" width="10.54296875" customWidth="1"/>
    <col min="10" max="10" width="9.26953125" customWidth="1"/>
  </cols>
  <sheetData>
    <row r="1" spans="1:10" x14ac:dyDescent="0.35">
      <c r="A1" s="270" t="s">
        <v>0</v>
      </c>
      <c r="B1" s="270"/>
      <c r="C1" s="270"/>
    </row>
    <row r="2" spans="1:10" x14ac:dyDescent="0.35">
      <c r="A2" s="270" t="s">
        <v>1</v>
      </c>
      <c r="B2" s="270"/>
      <c r="C2" s="270"/>
    </row>
    <row r="4" spans="1:10" ht="26.25" customHeight="1" x14ac:dyDescent="0.35">
      <c r="A4" s="275" t="s">
        <v>1686</v>
      </c>
      <c r="B4" s="275"/>
      <c r="C4" s="275"/>
      <c r="D4" s="275"/>
      <c r="E4" s="275"/>
      <c r="F4" s="275"/>
      <c r="G4" s="275"/>
      <c r="H4" s="275"/>
      <c r="I4" s="275"/>
      <c r="J4" s="275"/>
    </row>
    <row r="5" spans="1:10" ht="15" thickBot="1" x14ac:dyDescent="0.4">
      <c r="A5" s="270" t="s">
        <v>1509</v>
      </c>
      <c r="B5" s="270"/>
      <c r="C5" s="270"/>
      <c r="D5" s="270"/>
      <c r="E5" s="270"/>
      <c r="F5" s="270"/>
      <c r="G5" s="270"/>
      <c r="H5" s="270"/>
    </row>
    <row r="6" spans="1:10" x14ac:dyDescent="0.35">
      <c r="A6" s="96" t="s">
        <v>5</v>
      </c>
      <c r="B6" s="97" t="s">
        <v>3</v>
      </c>
      <c r="C6" s="280">
        <v>2022</v>
      </c>
      <c r="D6" s="281"/>
      <c r="E6" s="280">
        <v>2023</v>
      </c>
      <c r="F6" s="282"/>
      <c r="G6" s="282"/>
      <c r="H6" s="281"/>
    </row>
    <row r="7" spans="1:10" ht="139.5" customHeight="1" x14ac:dyDescent="0.35">
      <c r="A7" s="215"/>
      <c r="B7" s="215"/>
      <c r="C7" s="215" t="s">
        <v>1510</v>
      </c>
      <c r="D7" s="215" t="s">
        <v>1656</v>
      </c>
      <c r="E7" s="215" t="s">
        <v>8</v>
      </c>
      <c r="F7" s="215" t="s">
        <v>1501</v>
      </c>
      <c r="G7" s="215" t="s">
        <v>9</v>
      </c>
      <c r="H7" s="215" t="s">
        <v>10</v>
      </c>
      <c r="I7" s="215" t="s">
        <v>1511</v>
      </c>
      <c r="J7" s="215" t="s">
        <v>1687</v>
      </c>
    </row>
    <row r="8" spans="1:10" ht="26" x14ac:dyDescent="0.35">
      <c r="A8" s="95" t="s">
        <v>111</v>
      </c>
      <c r="B8" s="216" t="s">
        <v>1474</v>
      </c>
      <c r="C8" s="94">
        <v>9078.2857999999997</v>
      </c>
      <c r="D8" s="94">
        <v>9078.2857999999997</v>
      </c>
      <c r="E8" s="94">
        <v>10512</v>
      </c>
      <c r="F8" s="94">
        <v>9686.8700100000005</v>
      </c>
      <c r="G8" s="94">
        <v>825.12999000000002</v>
      </c>
      <c r="H8" s="217">
        <v>92.150589897260275</v>
      </c>
      <c r="I8" s="217">
        <f t="shared" ref="I8:J15" si="0">E8/C8</f>
        <v>1.1579278546176637</v>
      </c>
      <c r="J8" s="217">
        <f t="shared" si="0"/>
        <v>1.0670373486148674</v>
      </c>
    </row>
    <row r="9" spans="1:10" x14ac:dyDescent="0.35">
      <c r="A9" s="95" t="s">
        <v>395</v>
      </c>
      <c r="B9" s="216" t="s">
        <v>396</v>
      </c>
      <c r="C9" s="94">
        <v>2720.3842199999999</v>
      </c>
      <c r="D9" s="94">
        <v>2720.3842199999999</v>
      </c>
      <c r="E9" s="94">
        <v>7160</v>
      </c>
      <c r="F9" s="94">
        <v>5689.8338899999999</v>
      </c>
      <c r="G9" s="94">
        <v>1470.1661099999999</v>
      </c>
      <c r="H9" s="217">
        <v>79.466953770949729</v>
      </c>
      <c r="I9" s="217">
        <f t="shared" si="0"/>
        <v>2.6319811544855969</v>
      </c>
      <c r="J9" s="217">
        <f t="shared" si="0"/>
        <v>2.0915552472951782</v>
      </c>
    </row>
    <row r="10" spans="1:10" x14ac:dyDescent="0.35">
      <c r="A10" s="95" t="s">
        <v>204</v>
      </c>
      <c r="B10" s="216" t="s">
        <v>205</v>
      </c>
      <c r="C10" s="94">
        <v>974.15282999999999</v>
      </c>
      <c r="D10" s="94">
        <v>974.15282999999999</v>
      </c>
      <c r="E10" s="94">
        <v>3185</v>
      </c>
      <c r="F10" s="94">
        <v>1446.93896</v>
      </c>
      <c r="G10" s="94">
        <v>1738.06104</v>
      </c>
      <c r="H10" s="217">
        <v>45.429794662480376</v>
      </c>
      <c r="I10" s="217">
        <f t="shared" si="0"/>
        <v>3.2695075165977805</v>
      </c>
      <c r="J10" s="217">
        <f t="shared" si="0"/>
        <v>1.4853305512647332</v>
      </c>
    </row>
    <row r="11" spans="1:10" x14ac:dyDescent="0.35">
      <c r="A11" s="95" t="s">
        <v>206</v>
      </c>
      <c r="B11" s="216" t="s">
        <v>207</v>
      </c>
      <c r="C11" s="94">
        <v>5210.5158000000001</v>
      </c>
      <c r="D11" s="94">
        <v>5210.5158000000001</v>
      </c>
      <c r="E11" s="94">
        <v>10326</v>
      </c>
      <c r="F11" s="94">
        <v>8014.7975800000004</v>
      </c>
      <c r="G11" s="94">
        <v>2311.2024200000001</v>
      </c>
      <c r="H11" s="217">
        <v>77.617640712763901</v>
      </c>
      <c r="I11" s="217">
        <f t="shared" si="0"/>
        <v>1.9817615753127549</v>
      </c>
      <c r="J11" s="217">
        <f t="shared" si="0"/>
        <v>1.5381965793098642</v>
      </c>
    </row>
    <row r="12" spans="1:10" x14ac:dyDescent="0.35">
      <c r="A12" s="95" t="s">
        <v>760</v>
      </c>
      <c r="B12" s="216" t="s">
        <v>761</v>
      </c>
      <c r="C12" s="94">
        <v>36.700000000000003</v>
      </c>
      <c r="D12" s="94">
        <v>36.700000000000003</v>
      </c>
      <c r="E12" s="94">
        <v>43</v>
      </c>
      <c r="F12" s="94">
        <v>42.826000000000001</v>
      </c>
      <c r="G12" s="94">
        <v>0.17399999999999999</v>
      </c>
      <c r="H12" s="217">
        <v>99.595348837209301</v>
      </c>
      <c r="I12" s="217">
        <f t="shared" si="0"/>
        <v>1.1716621253405994</v>
      </c>
      <c r="J12" s="217">
        <f t="shared" si="0"/>
        <v>1.1669209809264305</v>
      </c>
    </row>
    <row r="13" spans="1:10" x14ac:dyDescent="0.35">
      <c r="A13" s="95" t="s">
        <v>719</v>
      </c>
      <c r="B13" s="216" t="s">
        <v>720</v>
      </c>
      <c r="C13" s="94">
        <v>226.26924</v>
      </c>
      <c r="D13" s="94">
        <v>226.26924</v>
      </c>
      <c r="E13" s="94">
        <v>220</v>
      </c>
      <c r="F13" s="94">
        <v>186.75892999999999</v>
      </c>
      <c r="G13" s="94">
        <v>33.241070000000001</v>
      </c>
      <c r="H13" s="217">
        <v>84.890422727272735</v>
      </c>
      <c r="I13" s="217">
        <f t="shared" si="0"/>
        <v>0.97229300809955432</v>
      </c>
      <c r="J13" s="217">
        <f t="shared" si="0"/>
        <v>0.82538364472342773</v>
      </c>
    </row>
    <row r="14" spans="1:10" x14ac:dyDescent="0.35">
      <c r="A14" s="95" t="s">
        <v>397</v>
      </c>
      <c r="B14" s="216" t="s">
        <v>398</v>
      </c>
      <c r="C14" s="94">
        <v>600.34</v>
      </c>
      <c r="D14" s="94">
        <v>600.34</v>
      </c>
      <c r="E14" s="94">
        <v>1440</v>
      </c>
      <c r="F14" s="94">
        <v>1293.0414000000001</v>
      </c>
      <c r="G14" s="94">
        <v>146.95859999999999</v>
      </c>
      <c r="H14" s="217">
        <v>89.794541666666674</v>
      </c>
      <c r="I14" s="217">
        <f t="shared" si="0"/>
        <v>2.3986407702302026</v>
      </c>
      <c r="J14" s="217">
        <f t="shared" si="0"/>
        <v>2.1538484858580138</v>
      </c>
    </row>
    <row r="15" spans="1:10" ht="36" customHeight="1" x14ac:dyDescent="0.35">
      <c r="A15" s="279" t="s">
        <v>813</v>
      </c>
      <c r="B15" s="279"/>
      <c r="C15" s="218">
        <v>18846.650000000001</v>
      </c>
      <c r="D15" s="218">
        <f>SUM(D8:D14)</f>
        <v>18846.647890000004</v>
      </c>
      <c r="E15" s="218">
        <f>SUM(E8:E14)</f>
        <v>32886</v>
      </c>
      <c r="F15" s="218">
        <f>SUM(F8:F14)</f>
        <v>26361.066769999998</v>
      </c>
      <c r="G15" s="218">
        <f>SUM(G8:G14)</f>
        <v>6524.9332299999996</v>
      </c>
      <c r="H15" s="219">
        <f>F15/E15*100</f>
        <v>80.158933193456178</v>
      </c>
      <c r="I15" s="219">
        <f t="shared" si="0"/>
        <v>1.7449254907370804</v>
      </c>
      <c r="J15" s="219">
        <f t="shared" si="0"/>
        <v>1.3987138149902578</v>
      </c>
    </row>
    <row r="16" spans="1:10" x14ac:dyDescent="0.35">
      <c r="F16" s="212"/>
    </row>
  </sheetData>
  <mergeCells count="7">
    <mergeCell ref="A15:B15"/>
    <mergeCell ref="A4:J4"/>
    <mergeCell ref="A1:C1"/>
    <mergeCell ref="A2:C2"/>
    <mergeCell ref="A5:H5"/>
    <mergeCell ref="C6:D6"/>
    <mergeCell ref="E6:H6"/>
  </mergeCells>
  <pageMargins left="0.7" right="0.7" top="0.78740157499999996" bottom="0.78740157499999996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0ED6-B6F6-4047-B216-19A9F721BF3E}">
  <sheetPr>
    <pageSetUpPr fitToPage="1"/>
  </sheetPr>
  <dimension ref="A1:L45"/>
  <sheetViews>
    <sheetView workbookViewId="0">
      <selection activeCell="L42" sqref="L42"/>
    </sheetView>
  </sheetViews>
  <sheetFormatPr defaultColWidth="9.1796875" defaultRowHeight="15.5" x14ac:dyDescent="0.35"/>
  <cols>
    <col min="1" max="1" width="5.1796875" style="9" bestFit="1" customWidth="1"/>
    <col min="2" max="2" width="6.453125" style="9" bestFit="1" customWidth="1"/>
    <col min="3" max="3" width="43.1796875" style="15" bestFit="1" customWidth="1"/>
    <col min="4" max="4" width="17.26953125" style="9" bestFit="1" customWidth="1"/>
    <col min="5" max="6" width="19.26953125" style="9" bestFit="1" customWidth="1"/>
    <col min="7" max="7" width="17.26953125" style="9" bestFit="1" customWidth="1"/>
    <col min="8" max="8" width="24.7265625" style="15" customWidth="1"/>
    <col min="9" max="9" width="17.453125" style="9" bestFit="1" customWidth="1"/>
    <col min="10" max="10" width="0" style="9" hidden="1" customWidth="1"/>
    <col min="11" max="11" width="15" style="9" hidden="1" customWidth="1"/>
    <col min="12" max="12" width="16.1796875" style="9" bestFit="1" customWidth="1"/>
    <col min="13" max="14" width="9.1796875" style="9"/>
    <col min="15" max="15" width="9.81640625" style="9" bestFit="1" customWidth="1"/>
    <col min="16" max="16384" width="9.1796875" style="9"/>
  </cols>
  <sheetData>
    <row r="1" spans="1:11" x14ac:dyDescent="0.35">
      <c r="A1" s="285" t="s">
        <v>1015</v>
      </c>
      <c r="B1" s="286"/>
      <c r="C1" s="286"/>
      <c r="D1" s="286"/>
      <c r="E1" s="286"/>
      <c r="F1" s="286"/>
      <c r="G1" s="286"/>
    </row>
    <row r="2" spans="1:11" x14ac:dyDescent="0.35">
      <c r="A2" s="285" t="s">
        <v>1</v>
      </c>
      <c r="B2" s="286"/>
      <c r="C2" s="286"/>
      <c r="D2" s="286"/>
      <c r="E2" s="286"/>
      <c r="F2" s="286"/>
      <c r="G2" s="286"/>
    </row>
    <row r="3" spans="1:11" x14ac:dyDescent="0.35">
      <c r="A3" s="287" t="s">
        <v>1688</v>
      </c>
      <c r="B3" s="287"/>
      <c r="C3" s="287"/>
      <c r="D3" s="287"/>
      <c r="E3" s="287"/>
      <c r="F3" s="287"/>
      <c r="G3" s="287"/>
    </row>
    <row r="4" spans="1:11" x14ac:dyDescent="0.35">
      <c r="A4" s="288"/>
      <c r="B4" s="288"/>
      <c r="C4" s="288"/>
      <c r="D4" s="288"/>
      <c r="G4" s="14"/>
    </row>
    <row r="5" spans="1:11" x14ac:dyDescent="0.35">
      <c r="A5" s="10" t="s">
        <v>1016</v>
      </c>
      <c r="B5" s="10" t="s">
        <v>1017</v>
      </c>
      <c r="C5" s="10" t="s">
        <v>3</v>
      </c>
      <c r="D5" s="11" t="s">
        <v>1018</v>
      </c>
      <c r="E5" s="11" t="s">
        <v>1019</v>
      </c>
      <c r="F5" s="11" t="s">
        <v>1020</v>
      </c>
      <c r="G5" s="11" t="s">
        <v>1021</v>
      </c>
      <c r="K5" s="9" t="s">
        <v>1400</v>
      </c>
    </row>
    <row r="6" spans="1:11" ht="31" x14ac:dyDescent="0.35">
      <c r="A6" s="12" t="s">
        <v>1022</v>
      </c>
      <c r="B6" s="12" t="s">
        <v>1023</v>
      </c>
      <c r="C6" s="34" t="s">
        <v>1024</v>
      </c>
      <c r="D6" s="31">
        <v>18232132.170000002</v>
      </c>
      <c r="E6" s="31">
        <v>77432750.569999993</v>
      </c>
      <c r="F6" s="31">
        <v>90955389.659999996</v>
      </c>
      <c r="G6" s="31">
        <v>4709493.08</v>
      </c>
      <c r="H6" s="37"/>
      <c r="K6" s="37"/>
    </row>
    <row r="7" spans="1:11" x14ac:dyDescent="0.35">
      <c r="A7" s="12" t="s">
        <v>1022</v>
      </c>
      <c r="B7" s="12" t="s">
        <v>1025</v>
      </c>
      <c r="C7" s="35" t="s">
        <v>1026</v>
      </c>
      <c r="D7" s="33">
        <v>16409034.380000001</v>
      </c>
      <c r="E7" s="33">
        <v>39624667.590000004</v>
      </c>
      <c r="F7" s="33">
        <v>31768783.620000001</v>
      </c>
      <c r="G7" s="33">
        <v>24264918.350000001</v>
      </c>
      <c r="H7" s="37"/>
      <c r="K7" s="37"/>
    </row>
    <row r="8" spans="1:11" x14ac:dyDescent="0.35">
      <c r="A8" s="12" t="s">
        <v>1022</v>
      </c>
      <c r="B8" s="12" t="s">
        <v>1027</v>
      </c>
      <c r="C8" s="12" t="s">
        <v>1028</v>
      </c>
      <c r="D8" s="29">
        <v>442463.29</v>
      </c>
      <c r="E8" s="29">
        <v>11605049.52</v>
      </c>
      <c r="F8" s="29">
        <v>11481074.140000001</v>
      </c>
      <c r="G8" s="29">
        <v>566438.67000000004</v>
      </c>
      <c r="H8" s="37"/>
      <c r="K8" s="37"/>
    </row>
    <row r="9" spans="1:11" x14ac:dyDescent="0.35">
      <c r="A9" s="12" t="s">
        <v>1022</v>
      </c>
      <c r="B9" s="12" t="s">
        <v>1029</v>
      </c>
      <c r="C9" s="12" t="s">
        <v>1030</v>
      </c>
      <c r="D9" s="29">
        <v>2499869.1</v>
      </c>
      <c r="E9" s="29">
        <v>18915448</v>
      </c>
      <c r="F9" s="29">
        <v>21103194.5</v>
      </c>
      <c r="G9" s="29">
        <v>312122.59999999998</v>
      </c>
      <c r="H9" s="37"/>
      <c r="K9" s="37"/>
    </row>
    <row r="10" spans="1:11" x14ac:dyDescent="0.35">
      <c r="A10" s="12" t="s">
        <v>1022</v>
      </c>
      <c r="B10" s="12" t="s">
        <v>1031</v>
      </c>
      <c r="C10" s="12" t="s">
        <v>1032</v>
      </c>
      <c r="D10" s="29">
        <v>846481.02</v>
      </c>
      <c r="E10" s="29">
        <v>107551982.91</v>
      </c>
      <c r="F10" s="29">
        <v>108391150.95999999</v>
      </c>
      <c r="G10" s="29">
        <v>7312.97</v>
      </c>
      <c r="H10" s="37"/>
      <c r="K10" s="37"/>
    </row>
    <row r="11" spans="1:11" x14ac:dyDescent="0.35">
      <c r="A11" s="12" t="s">
        <v>1022</v>
      </c>
      <c r="B11" s="12" t="s">
        <v>1033</v>
      </c>
      <c r="C11" s="12" t="s">
        <v>1034</v>
      </c>
      <c r="D11" s="29">
        <v>6608479.2999999998</v>
      </c>
      <c r="E11" s="29">
        <v>300931109.95999998</v>
      </c>
      <c r="F11" s="29">
        <v>290572128.75999999</v>
      </c>
      <c r="G11" s="29">
        <v>16967460.5</v>
      </c>
      <c r="H11" s="37"/>
      <c r="K11" s="37"/>
    </row>
    <row r="12" spans="1:11" x14ac:dyDescent="0.35">
      <c r="A12" s="12" t="s">
        <v>1022</v>
      </c>
      <c r="B12" s="12" t="s">
        <v>1035</v>
      </c>
      <c r="C12" s="12" t="s">
        <v>1036</v>
      </c>
      <c r="D12" s="29">
        <v>198958.64</v>
      </c>
      <c r="E12" s="29">
        <v>10154.209999999999</v>
      </c>
      <c r="F12" s="29">
        <v>2614</v>
      </c>
      <c r="G12" s="29">
        <v>206498.85</v>
      </c>
      <c r="H12" s="37"/>
      <c r="K12" s="37"/>
    </row>
    <row r="13" spans="1:11" x14ac:dyDescent="0.35">
      <c r="A13" s="12" t="s">
        <v>1022</v>
      </c>
      <c r="B13" s="12" t="s">
        <v>1037</v>
      </c>
      <c r="C13" s="12" t="s">
        <v>1038</v>
      </c>
      <c r="D13" s="29">
        <v>182383054.91999999</v>
      </c>
      <c r="E13" s="29">
        <v>281717476.75999999</v>
      </c>
      <c r="F13" s="29">
        <v>263500000</v>
      </c>
      <c r="G13" s="29">
        <v>200600531.68000001</v>
      </c>
      <c r="H13" s="37"/>
      <c r="K13" s="37"/>
    </row>
    <row r="14" spans="1:11" ht="31" x14ac:dyDescent="0.35">
      <c r="A14" s="12"/>
      <c r="B14" s="12"/>
      <c r="C14" s="34" t="s">
        <v>1692</v>
      </c>
      <c r="D14" s="32"/>
      <c r="E14" s="32"/>
      <c r="F14" s="32"/>
      <c r="G14" s="32"/>
      <c r="H14" s="37" t="s">
        <v>1691</v>
      </c>
      <c r="K14" s="37"/>
    </row>
    <row r="15" spans="1:11" x14ac:dyDescent="0.35">
      <c r="A15" s="12" t="s">
        <v>1022</v>
      </c>
      <c r="B15" s="12" t="s">
        <v>1039</v>
      </c>
      <c r="C15" s="12" t="s">
        <v>1040</v>
      </c>
      <c r="D15" s="29">
        <v>142459.78</v>
      </c>
      <c r="E15" s="29">
        <v>268980000</v>
      </c>
      <c r="F15" s="29">
        <v>269094383.05000001</v>
      </c>
      <c r="G15" s="29">
        <v>28076.73</v>
      </c>
      <c r="K15" s="37"/>
    </row>
    <row r="16" spans="1:11" x14ac:dyDescent="0.35">
      <c r="A16" s="12" t="s">
        <v>1022</v>
      </c>
      <c r="B16" s="12" t="s">
        <v>1041</v>
      </c>
      <c r="C16" s="12" t="s">
        <v>1042</v>
      </c>
      <c r="D16" s="29">
        <v>13742516.76</v>
      </c>
      <c r="E16" s="29">
        <v>402147713.67000002</v>
      </c>
      <c r="F16" s="29">
        <v>396562375.51999998</v>
      </c>
      <c r="G16" s="29">
        <v>19327854.91</v>
      </c>
      <c r="K16" s="37"/>
    </row>
    <row r="17" spans="1:12" x14ac:dyDescent="0.35">
      <c r="A17" s="289" t="s">
        <v>1043</v>
      </c>
      <c r="B17" s="290"/>
      <c r="C17" s="290"/>
      <c r="D17" s="13">
        <f>SUM(D6:D13,D15:D16)</f>
        <v>241505449.35999998</v>
      </c>
      <c r="E17" s="13">
        <f>SUM(E6:E13,E15:E16)</f>
        <v>1508916353.1900001</v>
      </c>
      <c r="F17" s="13">
        <f>SUM(F6:F13,F15:F16)</f>
        <v>1483431094.21</v>
      </c>
      <c r="G17" s="13">
        <f>SUM(G6:G13,G15:G16)</f>
        <v>266990708.34</v>
      </c>
      <c r="K17" s="52">
        <f>D17-G17</f>
        <v>-25485258.980000019</v>
      </c>
    </row>
    <row r="18" spans="1:12" x14ac:dyDescent="0.35">
      <c r="A18" s="12" t="s">
        <v>1055</v>
      </c>
      <c r="B18" s="12" t="s">
        <v>1056</v>
      </c>
      <c r="C18" s="12" t="s">
        <v>1057</v>
      </c>
      <c r="D18" s="29">
        <v>5000</v>
      </c>
      <c r="E18" s="29">
        <v>177379968.06</v>
      </c>
      <c r="F18" s="29">
        <v>177379968.06</v>
      </c>
      <c r="G18" s="29">
        <v>5000</v>
      </c>
      <c r="H18" s="92"/>
    </row>
    <row r="19" spans="1:12" ht="16" thickBot="1" x14ac:dyDescent="0.4">
      <c r="A19" s="289" t="s">
        <v>1058</v>
      </c>
      <c r="B19" s="290"/>
      <c r="C19" s="291"/>
      <c r="D19" s="29">
        <v>5000</v>
      </c>
      <c r="E19" s="29">
        <v>177379968.06</v>
      </c>
      <c r="F19" s="29">
        <v>177379968.06</v>
      </c>
      <c r="G19" s="29">
        <v>5000</v>
      </c>
      <c r="H19" s="92"/>
    </row>
    <row r="20" spans="1:12" ht="16" thickBot="1" x14ac:dyDescent="0.4">
      <c r="A20" s="297" t="s">
        <v>1069</v>
      </c>
      <c r="B20" s="298"/>
      <c r="C20" s="298"/>
      <c r="D20" s="23">
        <f>SUM(D19,D17)</f>
        <v>241510449.35999998</v>
      </c>
      <c r="E20" s="23">
        <f>SUM(E19,E17)</f>
        <v>1686296321.25</v>
      </c>
      <c r="F20" s="23">
        <f>SUM(F19,F17)</f>
        <v>1660811062.27</v>
      </c>
      <c r="G20" s="23">
        <f>SUM(G19,G17)</f>
        <v>266995708.34</v>
      </c>
      <c r="L20" s="52">
        <f>G17-D17</f>
        <v>25485258.980000019</v>
      </c>
    </row>
    <row r="21" spans="1:12" x14ac:dyDescent="0.35">
      <c r="L21" s="52">
        <f>G27-D27</f>
        <v>-3020696.9599999995</v>
      </c>
    </row>
    <row r="22" spans="1:12" x14ac:dyDescent="0.35">
      <c r="A22" s="12" t="s">
        <v>1044</v>
      </c>
      <c r="B22" s="12" t="s">
        <v>1045</v>
      </c>
      <c r="C22" s="12" t="s">
        <v>1046</v>
      </c>
      <c r="D22" s="29">
        <v>530864.31000000006</v>
      </c>
      <c r="E22" s="29">
        <v>1305150.3999999999</v>
      </c>
      <c r="F22" s="29">
        <v>1257325</v>
      </c>
      <c r="G22" s="29">
        <v>578689.71</v>
      </c>
      <c r="L22" s="54">
        <f>SUM(L20:L21)</f>
        <v>22464562.020000018</v>
      </c>
    </row>
    <row r="23" spans="1:12" ht="77.5" x14ac:dyDescent="0.35">
      <c r="A23" s="12" t="s">
        <v>1044</v>
      </c>
      <c r="B23" s="12" t="s">
        <v>1047</v>
      </c>
      <c r="C23" s="12" t="s">
        <v>1512</v>
      </c>
      <c r="D23" s="29">
        <v>5229303.03</v>
      </c>
      <c r="E23" s="29">
        <v>1535397.76</v>
      </c>
      <c r="F23" s="29">
        <v>5000682.5</v>
      </c>
      <c r="G23" s="29">
        <v>1764018.29</v>
      </c>
      <c r="H23" s="88" t="s">
        <v>1689</v>
      </c>
    </row>
    <row r="24" spans="1:12" x14ac:dyDescent="0.35">
      <c r="A24" s="12" t="s">
        <v>1044</v>
      </c>
      <c r="B24" s="12" t="s">
        <v>1048</v>
      </c>
      <c r="C24" s="12" t="s">
        <v>1049</v>
      </c>
      <c r="D24" s="29">
        <v>467459.3</v>
      </c>
      <c r="E24" s="29">
        <v>109.7</v>
      </c>
      <c r="F24" s="29">
        <v>0</v>
      </c>
      <c r="G24" s="29">
        <v>467569</v>
      </c>
    </row>
    <row r="25" spans="1:12" ht="62" x14ac:dyDescent="0.35">
      <c r="A25" s="12" t="s">
        <v>1044</v>
      </c>
      <c r="B25" s="12" t="s">
        <v>1050</v>
      </c>
      <c r="C25" s="12" t="s">
        <v>1051</v>
      </c>
      <c r="D25" s="29">
        <v>793056.92</v>
      </c>
      <c r="E25" s="29">
        <v>3396652.68</v>
      </c>
      <c r="F25" s="29">
        <v>3000000</v>
      </c>
      <c r="G25" s="29">
        <v>1189709.6000000001</v>
      </c>
      <c r="H25" s="88" t="s">
        <v>1690</v>
      </c>
    </row>
    <row r="26" spans="1:12" x14ac:dyDescent="0.35">
      <c r="A26" s="12" t="s">
        <v>1044</v>
      </c>
      <c r="B26" s="12" t="s">
        <v>1052</v>
      </c>
      <c r="C26" s="12" t="s">
        <v>1053</v>
      </c>
      <c r="D26" s="29">
        <v>24973</v>
      </c>
      <c r="E26" s="29">
        <v>0</v>
      </c>
      <c r="F26" s="29">
        <v>0</v>
      </c>
      <c r="G26" s="29">
        <v>24973</v>
      </c>
    </row>
    <row r="27" spans="1:12" ht="16" thickBot="1" x14ac:dyDescent="0.4">
      <c r="A27" s="292" t="s">
        <v>1054</v>
      </c>
      <c r="B27" s="293"/>
      <c r="C27" s="293"/>
      <c r="D27" s="30">
        <f t="shared" ref="D27:G27" si="0">SUM(D22:D26)</f>
        <v>7045656.5599999996</v>
      </c>
      <c r="E27" s="30">
        <f>SUM(E22:E26)</f>
        <v>6237310.540000001</v>
      </c>
      <c r="F27" s="30">
        <f t="shared" si="0"/>
        <v>9258007.5</v>
      </c>
      <c r="G27" s="30">
        <f t="shared" si="0"/>
        <v>4024959.6</v>
      </c>
      <c r="K27" s="52">
        <f>D27-G27</f>
        <v>3020696.9599999995</v>
      </c>
    </row>
    <row r="28" spans="1:12" ht="16" thickBot="1" x14ac:dyDescent="0.4">
      <c r="A28" s="294" t="s">
        <v>1086</v>
      </c>
      <c r="B28" s="295"/>
      <c r="C28" s="299"/>
      <c r="D28" s="59">
        <f>SUM(D27,D20)</f>
        <v>248556105.91999999</v>
      </c>
      <c r="E28" s="23">
        <f t="shared" ref="E28:G28" si="1">SUM(E27,E20)</f>
        <v>1692533631.79</v>
      </c>
      <c r="F28" s="23">
        <f t="shared" si="1"/>
        <v>1670069069.77</v>
      </c>
      <c r="G28" s="58">
        <f t="shared" si="1"/>
        <v>271020667.94</v>
      </c>
      <c r="I28" s="52"/>
      <c r="K28" s="52"/>
    </row>
    <row r="29" spans="1:12" ht="34.15" customHeight="1" thickBot="1" x14ac:dyDescent="0.4">
      <c r="I29" s="52"/>
      <c r="J29" s="53" t="s">
        <v>1399</v>
      </c>
      <c r="K29" s="54">
        <f>SUM(K27,K17)</f>
        <v>-22464562.020000018</v>
      </c>
    </row>
    <row r="30" spans="1:12" ht="16" thickBot="1" x14ac:dyDescent="0.4">
      <c r="A30" s="19"/>
      <c r="B30" s="20"/>
      <c r="C30" s="36" t="s">
        <v>1070</v>
      </c>
      <c r="D30" s="21" t="s">
        <v>1018</v>
      </c>
      <c r="E30" s="89" t="s">
        <v>1071</v>
      </c>
      <c r="F30" s="21" t="s">
        <v>1072</v>
      </c>
      <c r="G30" s="21" t="s">
        <v>1073</v>
      </c>
    </row>
    <row r="31" spans="1:12" ht="31.5" thickBot="1" x14ac:dyDescent="0.4">
      <c r="A31" s="66" t="s">
        <v>1064</v>
      </c>
      <c r="B31" s="67" t="s">
        <v>1065</v>
      </c>
      <c r="C31" s="67" t="s">
        <v>1514</v>
      </c>
      <c r="D31" s="57">
        <v>-18247538.359999999</v>
      </c>
      <c r="E31" s="57">
        <f>570235.58*4</f>
        <v>2280942.3199999998</v>
      </c>
      <c r="F31" s="57">
        <v>0</v>
      </c>
      <c r="G31" s="57">
        <f>D31+E31</f>
        <v>-15966596.039999999</v>
      </c>
      <c r="H31" s="61" t="s">
        <v>1448</v>
      </c>
    </row>
    <row r="32" spans="1:12" ht="61.15" customHeight="1" thickBot="1" x14ac:dyDescent="0.4">
      <c r="A32" s="69" t="s">
        <v>1064</v>
      </c>
      <c r="B32" s="70" t="s">
        <v>1066</v>
      </c>
      <c r="C32" s="70" t="s">
        <v>1515</v>
      </c>
      <c r="D32" s="71">
        <v>-20465260</v>
      </c>
      <c r="E32" s="71">
        <v>20465260</v>
      </c>
      <c r="F32" s="71">
        <v>0</v>
      </c>
      <c r="G32" s="71">
        <v>0</v>
      </c>
      <c r="H32" s="64" t="s">
        <v>1074</v>
      </c>
      <c r="I32" s="65" t="s">
        <v>1398</v>
      </c>
    </row>
    <row r="33" spans="1:9" ht="31.5" thickBot="1" x14ac:dyDescent="0.4">
      <c r="A33" s="66" t="s">
        <v>1064</v>
      </c>
      <c r="B33" s="67" t="s">
        <v>1067</v>
      </c>
      <c r="C33" s="67" t="s">
        <v>1516</v>
      </c>
      <c r="D33" s="68">
        <v>-11085025.039999999</v>
      </c>
      <c r="E33" s="68">
        <v>11085025.039999999</v>
      </c>
      <c r="F33" s="68">
        <v>0</v>
      </c>
      <c r="G33" s="68">
        <v>0</v>
      </c>
      <c r="H33" s="62" t="s">
        <v>1075</v>
      </c>
      <c r="I33" s="63" t="s">
        <v>1397</v>
      </c>
    </row>
    <row r="34" spans="1:9" ht="16" thickBot="1" x14ac:dyDescent="0.4">
      <c r="A34" s="294" t="s">
        <v>1068</v>
      </c>
      <c r="B34" s="295"/>
      <c r="C34" s="296"/>
      <c r="D34" s="59">
        <f>SUM(D31:D33)</f>
        <v>-49797823.399999999</v>
      </c>
      <c r="E34" s="23">
        <f t="shared" ref="E34:G34" si="2">SUM(E31:E33)</f>
        <v>33831227.359999999</v>
      </c>
      <c r="F34" s="23">
        <f t="shared" si="2"/>
        <v>0</v>
      </c>
      <c r="G34" s="58">
        <f t="shared" si="2"/>
        <v>-15966596.039999999</v>
      </c>
    </row>
    <row r="35" spans="1:9" ht="16" thickBot="1" x14ac:dyDescent="0.4"/>
    <row r="36" spans="1:9" x14ac:dyDescent="0.35">
      <c r="D36" s="87" t="s">
        <v>1018</v>
      </c>
      <c r="E36" s="87" t="s">
        <v>1019</v>
      </c>
      <c r="F36" s="87" t="s">
        <v>1020</v>
      </c>
      <c r="G36" s="87" t="s">
        <v>1021</v>
      </c>
    </row>
    <row r="37" spans="1:9" x14ac:dyDescent="0.35">
      <c r="A37" s="12" t="s">
        <v>1059</v>
      </c>
      <c r="B37" s="12" t="s">
        <v>1045</v>
      </c>
      <c r="C37" s="12" t="s">
        <v>1060</v>
      </c>
      <c r="D37" s="86">
        <v>0</v>
      </c>
      <c r="E37" s="86">
        <v>14487887</v>
      </c>
      <c r="F37" s="86">
        <v>14487887</v>
      </c>
      <c r="G37" s="86">
        <v>0</v>
      </c>
    </row>
    <row r="38" spans="1:9" ht="16" thickBot="1" x14ac:dyDescent="0.4">
      <c r="A38" s="56" t="s">
        <v>1059</v>
      </c>
      <c r="B38" s="56" t="s">
        <v>1061</v>
      </c>
      <c r="C38" s="56" t="s">
        <v>1062</v>
      </c>
      <c r="D38" s="57">
        <v>0</v>
      </c>
      <c r="E38" s="57">
        <v>325338</v>
      </c>
      <c r="F38" s="57">
        <v>325338</v>
      </c>
      <c r="G38" s="57">
        <v>0</v>
      </c>
    </row>
    <row r="39" spans="1:9" ht="16" thickBot="1" x14ac:dyDescent="0.4">
      <c r="A39" s="283" t="s">
        <v>1063</v>
      </c>
      <c r="B39" s="284"/>
      <c r="C39" s="284"/>
      <c r="D39" s="60">
        <v>0</v>
      </c>
      <c r="E39" s="23">
        <f>SUM(E37:E38)</f>
        <v>14813225</v>
      </c>
      <c r="F39" s="23">
        <f t="shared" ref="F39:G39" si="3">SUM(F37:F38)</f>
        <v>14813225</v>
      </c>
      <c r="G39" s="23">
        <f t="shared" si="3"/>
        <v>0</v>
      </c>
    </row>
    <row r="40" spans="1:9" ht="16" thickBot="1" x14ac:dyDescent="0.4"/>
    <row r="41" spans="1:9" ht="16" thickBot="1" x14ac:dyDescent="0.4">
      <c r="C41" s="9"/>
      <c r="D41" s="87" t="s">
        <v>1018</v>
      </c>
      <c r="E41" s="87" t="s">
        <v>1019</v>
      </c>
      <c r="F41" s="87" t="s">
        <v>1020</v>
      </c>
      <c r="G41" s="87" t="s">
        <v>1021</v>
      </c>
    </row>
    <row r="42" spans="1:9" ht="16" thickBot="1" x14ac:dyDescent="0.4">
      <c r="A42" s="283" t="s">
        <v>1499</v>
      </c>
      <c r="B42" s="284"/>
      <c r="C42" s="284"/>
      <c r="D42" s="60">
        <v>3910</v>
      </c>
      <c r="E42" s="60">
        <v>1157657557.53</v>
      </c>
      <c r="F42" s="60">
        <v>1157648357.53</v>
      </c>
      <c r="G42" s="58">
        <v>13110</v>
      </c>
      <c r="H42" s="92"/>
    </row>
    <row r="43" spans="1:9" ht="16" thickBot="1" x14ac:dyDescent="0.4"/>
    <row r="44" spans="1:9" ht="16" thickBot="1" x14ac:dyDescent="0.4">
      <c r="C44" s="9"/>
      <c r="D44" s="87" t="s">
        <v>1018</v>
      </c>
      <c r="E44" s="87" t="s">
        <v>1019</v>
      </c>
      <c r="F44" s="87" t="s">
        <v>1020</v>
      </c>
      <c r="G44" s="87" t="s">
        <v>1021</v>
      </c>
    </row>
    <row r="45" spans="1:9" ht="16" thickBot="1" x14ac:dyDescent="0.4">
      <c r="A45" s="283" t="s">
        <v>1498</v>
      </c>
      <c r="B45" s="284"/>
      <c r="C45" s="284"/>
      <c r="D45" s="60">
        <v>6960941.3200000003</v>
      </c>
      <c r="E45" s="60">
        <v>12163319.109999999</v>
      </c>
      <c r="F45" s="60">
        <v>9775027.8800000008</v>
      </c>
      <c r="G45" s="58">
        <v>9349232.5500000007</v>
      </c>
    </row>
  </sheetData>
  <mergeCells count="13">
    <mergeCell ref="A42:C42"/>
    <mergeCell ref="A45:C45"/>
    <mergeCell ref="A1:G1"/>
    <mergeCell ref="A2:G2"/>
    <mergeCell ref="A3:G3"/>
    <mergeCell ref="A4:D4"/>
    <mergeCell ref="A17:C17"/>
    <mergeCell ref="A19:C19"/>
    <mergeCell ref="A27:C27"/>
    <mergeCell ref="A34:C34"/>
    <mergeCell ref="A39:C39"/>
    <mergeCell ref="A20:C20"/>
    <mergeCell ref="A28:C28"/>
  </mergeCells>
  <printOptions horizontalCentered="1"/>
  <pageMargins left="0.70866141732283472" right="0.31496062992125984" top="0.78740157480314965" bottom="0.78740157480314965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Př vč financ</vt:lpstr>
      <vt:lpstr>BV 122023 </vt:lpstr>
      <vt:lpstr>List1</vt:lpstr>
      <vt:lpstr>KV 122023</vt:lpstr>
      <vt:lpstr>Výdaje za oddíly</vt:lpstr>
      <vt:lpstr>BV za oddíly</vt:lpstr>
      <vt:lpstr>KV za oddíly</vt:lpstr>
      <vt:lpstr>energie</vt:lpstr>
      <vt:lpstr>Stav Bú,TV a úvěrů</vt:lpstr>
      <vt:lpstr>'BV 122023 '!Názvy_tisku</vt:lpstr>
      <vt:lpstr>'BV za oddíly'!Názvy_tisku</vt:lpstr>
      <vt:lpstr>'KV 122023'!Názvy_tisku</vt:lpstr>
      <vt:lpstr>'Př vč financ'!Názvy_tisku</vt:lpstr>
      <vt:lpstr>'Př vč financ'!Oblast_tisku</vt:lpstr>
      <vt:lpstr>'Stav Bú,TV a úvěrů'!Oblast_tisku</vt:lpstr>
      <vt:lpstr>'Výdaje za oddíly'!Oblast_tisku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Tajemnik Vera</dc:creator>
  <cp:lastModifiedBy>Hana Dedková</cp:lastModifiedBy>
  <cp:lastPrinted>2024-02-06T05:10:20Z</cp:lastPrinted>
  <dcterms:created xsi:type="dcterms:W3CDTF">2022-10-10T15:31:46Z</dcterms:created>
  <dcterms:modified xsi:type="dcterms:W3CDTF">2025-03-31T10:00:03Z</dcterms:modified>
</cp:coreProperties>
</file>